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256" windowHeight="13176" tabRatio="500" firstSheet="1" activeTab="5"/>
  </bookViews>
  <sheets>
    <sheet name="Master" sheetId="1" r:id="rId1"/>
    <sheet name="Class 2Yr" sheetId="2" r:id="rId2"/>
    <sheet name="Class 3Yr" sheetId="3" r:id="rId3"/>
    <sheet name="Class 4Yr" sheetId="4" r:id="rId4"/>
    <sheet name="Class 5Yr" sheetId="5" r:id="rId5"/>
    <sheet name="Class 6yr" sheetId="7" r:id="rId6"/>
    <sheet name="Open Class" sheetId="8" r:id="rId7"/>
    <sheet name="Hard Antler" sheetId="9" r:id="rId8"/>
    <sheet name="Champ of Champions " sheetId="10" r:id="rId9"/>
  </sheets>
  <definedNames>
    <definedName name="_xlnm._FilterDatabase" localSheetId="3" hidden="1">'Class 4Yr'!$A$1:$W$19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8" l="1"/>
  <c r="N12" i="8"/>
  <c r="N11" i="8"/>
  <c r="N9" i="8"/>
  <c r="N9" i="4"/>
  <c r="N10" i="2"/>
  <c r="N11" i="2"/>
  <c r="U10" i="2"/>
  <c r="Q10" i="2"/>
  <c r="R10" i="2"/>
  <c r="U11" i="2"/>
  <c r="Q11" i="2"/>
  <c r="R11" i="2"/>
  <c r="U7" i="2"/>
  <c r="U5" i="8"/>
  <c r="U7" i="8"/>
  <c r="U8" i="8"/>
  <c r="U6" i="8"/>
  <c r="Q6" i="8"/>
  <c r="R6" i="8"/>
  <c r="Q5" i="8"/>
  <c r="R5" i="8"/>
  <c r="Q7" i="8"/>
  <c r="R7" i="8"/>
  <c r="Q8" i="8"/>
  <c r="R8" i="8"/>
  <c r="N5" i="8"/>
  <c r="N7" i="8"/>
  <c r="N8" i="8"/>
  <c r="N6" i="8"/>
  <c r="N5" i="7"/>
  <c r="Q5" i="7"/>
  <c r="R5" i="7"/>
  <c r="U5" i="7"/>
  <c r="W5" i="7"/>
  <c r="N8" i="7"/>
  <c r="R8" i="7"/>
  <c r="U8" i="7"/>
  <c r="W8" i="7"/>
  <c r="N6" i="7"/>
  <c r="N7" i="5"/>
  <c r="Q7" i="5"/>
  <c r="R7" i="5"/>
  <c r="U7" i="5"/>
  <c r="W7" i="5"/>
  <c r="N5" i="5"/>
  <c r="Q5" i="5"/>
  <c r="R5" i="5"/>
  <c r="U5" i="5"/>
  <c r="W5" i="5"/>
  <c r="N8" i="5"/>
  <c r="Q8" i="5"/>
  <c r="R8" i="5"/>
  <c r="U8" i="5"/>
  <c r="W8" i="5"/>
  <c r="Q6" i="5"/>
  <c r="N8" i="4"/>
  <c r="Q8" i="4"/>
  <c r="R8" i="4"/>
  <c r="U8" i="4"/>
  <c r="W8" i="4"/>
  <c r="N10" i="4"/>
  <c r="Q10" i="4"/>
  <c r="R10" i="4"/>
  <c r="U10" i="4"/>
  <c r="W10" i="4"/>
  <c r="N11" i="4"/>
  <c r="Q11" i="4"/>
  <c r="R11" i="4"/>
  <c r="U11" i="4"/>
  <c r="W11" i="4"/>
  <c r="N7" i="4"/>
  <c r="Q7" i="4"/>
  <c r="R7" i="4"/>
  <c r="U7" i="4"/>
  <c r="W7" i="4"/>
  <c r="N5" i="4"/>
  <c r="Q5" i="4"/>
  <c r="R5" i="4"/>
  <c r="U5" i="4"/>
  <c r="W5" i="4"/>
  <c r="N11" i="3"/>
  <c r="N7" i="3"/>
  <c r="N6" i="3"/>
  <c r="N5" i="3"/>
  <c r="N8" i="3"/>
  <c r="N9" i="3"/>
  <c r="N10" i="3"/>
  <c r="U9" i="2"/>
  <c r="U8" i="2"/>
  <c r="U5" i="2"/>
  <c r="U6" i="2"/>
  <c r="Q9" i="2"/>
  <c r="Q7" i="2"/>
  <c r="Q8" i="2"/>
  <c r="Q5" i="2"/>
  <c r="Q6" i="2"/>
  <c r="Q11" i="3"/>
  <c r="R11" i="3"/>
  <c r="U11" i="3"/>
  <c r="W11" i="3"/>
  <c r="Q8" i="3"/>
  <c r="R8" i="3"/>
  <c r="U8" i="3"/>
  <c r="W8" i="3"/>
  <c r="Q9" i="3"/>
  <c r="R9" i="3"/>
  <c r="U9" i="3"/>
  <c r="W9" i="3"/>
  <c r="N6" i="5"/>
  <c r="R6" i="5"/>
  <c r="U6" i="5"/>
  <c r="W6" i="5"/>
  <c r="N6" i="2"/>
  <c r="R6" i="2"/>
  <c r="N8" i="2"/>
  <c r="R8" i="2"/>
  <c r="W6" i="2"/>
  <c r="N5" i="2"/>
  <c r="R5" i="2"/>
  <c r="W5" i="2"/>
  <c r="N6" i="4"/>
  <c r="Q6" i="4"/>
  <c r="R6" i="4"/>
  <c r="U6" i="4"/>
  <c r="W6" i="4"/>
  <c r="W8" i="8"/>
  <c r="W5" i="8"/>
  <c r="W7" i="8"/>
  <c r="W6" i="8"/>
  <c r="Q6" i="7"/>
  <c r="R6" i="7"/>
  <c r="U6" i="7"/>
  <c r="W6" i="7"/>
  <c r="Q7" i="3"/>
  <c r="R7" i="3"/>
  <c r="U7" i="3"/>
  <c r="W7" i="3"/>
  <c r="Q10" i="3"/>
  <c r="R10" i="3"/>
  <c r="U10" i="3"/>
  <c r="W10" i="3"/>
  <c r="Q6" i="3"/>
  <c r="R6" i="3"/>
  <c r="U6" i="3"/>
  <c r="W6" i="3"/>
  <c r="Q5" i="3"/>
  <c r="R5" i="3"/>
  <c r="U5" i="3"/>
  <c r="W5" i="3"/>
  <c r="Q5" i="1"/>
  <c r="R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N9" i="2"/>
  <c r="R9" i="2"/>
  <c r="W9" i="2"/>
  <c r="N7" i="2"/>
  <c r="R7" i="2"/>
  <c r="W8" i="2"/>
  <c r="W7" i="2"/>
  <c r="N5" i="1"/>
  <c r="U5" i="1"/>
  <c r="W5" i="1"/>
  <c r="N6" i="1"/>
  <c r="R6" i="1"/>
  <c r="U6" i="1"/>
  <c r="W6" i="1"/>
  <c r="N7" i="1"/>
  <c r="R7" i="1"/>
  <c r="U7" i="1"/>
  <c r="W7" i="1"/>
  <c r="N8" i="1"/>
  <c r="R8" i="1"/>
  <c r="U8" i="1"/>
  <c r="W8" i="1"/>
  <c r="N9" i="1"/>
  <c r="R9" i="1"/>
  <c r="U9" i="1"/>
  <c r="W9" i="1"/>
  <c r="N10" i="1"/>
  <c r="R10" i="1"/>
  <c r="U10" i="1"/>
  <c r="W10" i="1"/>
  <c r="N11" i="1"/>
  <c r="R11" i="1"/>
  <c r="U11" i="1"/>
  <c r="W11" i="1"/>
  <c r="N12" i="1"/>
  <c r="R12" i="1"/>
  <c r="U12" i="1"/>
  <c r="W12" i="1"/>
  <c r="N13" i="1"/>
  <c r="R13" i="1"/>
  <c r="U13" i="1"/>
  <c r="W13" i="1"/>
  <c r="N14" i="1"/>
  <c r="R14" i="1"/>
  <c r="U14" i="1"/>
  <c r="W14" i="1"/>
  <c r="N15" i="1"/>
  <c r="R15" i="1"/>
  <c r="U15" i="1"/>
  <c r="W15" i="1"/>
  <c r="N16" i="1"/>
  <c r="R16" i="1"/>
  <c r="U16" i="1"/>
  <c r="W16" i="1"/>
  <c r="N17" i="1"/>
  <c r="R17" i="1"/>
  <c r="U17" i="1"/>
  <c r="W17" i="1"/>
  <c r="N18" i="1"/>
  <c r="R18" i="1"/>
  <c r="U18" i="1"/>
  <c r="W18" i="1"/>
  <c r="N19" i="1"/>
  <c r="R19" i="1"/>
  <c r="U19" i="1"/>
  <c r="W19" i="1"/>
  <c r="N20" i="1"/>
  <c r="R20" i="1"/>
  <c r="U20" i="1"/>
  <c r="W20" i="1"/>
  <c r="N21" i="1"/>
  <c r="R21" i="1"/>
  <c r="U21" i="1"/>
  <c r="W21" i="1"/>
  <c r="N22" i="1"/>
  <c r="R22" i="1"/>
  <c r="U22" i="1"/>
  <c r="W22" i="1"/>
  <c r="N23" i="1"/>
  <c r="R23" i="1"/>
  <c r="U23" i="1"/>
  <c r="W23" i="1"/>
  <c r="N24" i="1"/>
  <c r="R24" i="1"/>
  <c r="U24" i="1"/>
  <c r="W24" i="1"/>
</calcChain>
</file>

<file path=xl/sharedStrings.xml><?xml version="1.0" encoding="utf-8"?>
<sst xmlns="http://schemas.openxmlformats.org/spreadsheetml/2006/main" count="384" uniqueCount="160">
  <si>
    <t>Elk &amp; Wapiti Society of New Zealand Velvet Antler Competition</t>
  </si>
  <si>
    <r>
      <t xml:space="preserve">Class </t>
    </r>
    <r>
      <rPr>
        <b/>
        <sz val="16"/>
        <color theme="1"/>
        <rFont val="Calibri"/>
        <family val="2"/>
        <scheme val="minor"/>
      </rPr>
      <t>2 Year</t>
    </r>
  </si>
  <si>
    <t>Weight</t>
  </si>
  <si>
    <t>Beam</t>
  </si>
  <si>
    <t>Points</t>
  </si>
  <si>
    <t>Place</t>
  </si>
  <si>
    <t>Tag</t>
  </si>
  <si>
    <t>Name</t>
  </si>
  <si>
    <t>Owner</t>
  </si>
  <si>
    <t>Sire</t>
  </si>
  <si>
    <t xml:space="preserve">Tyne Pointing (6) </t>
  </si>
  <si>
    <t>Presentation/Damage (6)</t>
  </si>
  <si>
    <t>Quality/Processability (6)</t>
  </si>
  <si>
    <t>Balance/Uniformity (6)</t>
  </si>
  <si>
    <t>Symmetry (6)</t>
  </si>
  <si>
    <t>Tyne Placement (6)</t>
  </si>
  <si>
    <t>Calcification (6)</t>
  </si>
  <si>
    <t>Judges Discretion (8)</t>
  </si>
  <si>
    <t>Lt kg</t>
  </si>
  <si>
    <t>Rt kg</t>
  </si>
  <si>
    <t>Total kg</t>
  </si>
  <si>
    <t>Left</t>
  </si>
  <si>
    <t>Right</t>
  </si>
  <si>
    <t>NZ CWI</t>
  </si>
  <si>
    <t>Weight points are obtained by converting to pounds and doubling.</t>
  </si>
  <si>
    <t xml:space="preserve">Beam Points are the average of Left Top and Left Bottom (in cms) + the average of Right Top and Right Bottom (in cms) (All minimums) </t>
  </si>
  <si>
    <t>Placings are based on Total NZCWI Points - Highest Points Wins        NZCWI Points = Beam points + Weight Points + Judges Points</t>
  </si>
  <si>
    <t>Judges Points</t>
  </si>
  <si>
    <t>Weight Points</t>
  </si>
  <si>
    <t>Beam Points</t>
  </si>
  <si>
    <t xml:space="preserve">Class </t>
  </si>
  <si>
    <r>
      <t xml:space="preserve">Class </t>
    </r>
    <r>
      <rPr>
        <b/>
        <sz val="16"/>
        <color theme="1"/>
        <rFont val="Calibri"/>
        <family val="2"/>
        <scheme val="minor"/>
      </rPr>
      <t xml:space="preserve">3 Year </t>
    </r>
  </si>
  <si>
    <r>
      <t xml:space="preserve">Class </t>
    </r>
    <r>
      <rPr>
        <b/>
        <sz val="16"/>
        <color theme="1"/>
        <rFont val="Calibri"/>
        <family val="2"/>
        <scheme val="minor"/>
      </rPr>
      <t>4 Year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</si>
  <si>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Class </t>
    </r>
    <r>
      <rPr>
        <b/>
        <sz val="16"/>
        <color theme="1"/>
        <rFont val="Calibri"/>
        <family val="2"/>
        <scheme val="minor"/>
      </rPr>
      <t xml:space="preserve">5 Year </t>
    </r>
  </si>
  <si>
    <r>
      <t>Class</t>
    </r>
    <r>
      <rPr>
        <b/>
        <sz val="16"/>
        <color theme="1"/>
        <rFont val="Calibri"/>
        <family val="2"/>
        <scheme val="minor"/>
      </rPr>
      <t xml:space="preserve"> OPEN </t>
    </r>
  </si>
  <si>
    <t>Tikana</t>
  </si>
  <si>
    <t>Isobar</t>
  </si>
  <si>
    <t>WB333</t>
  </si>
  <si>
    <t>Nepia</t>
  </si>
  <si>
    <t xml:space="preserve">Sponsored by </t>
  </si>
  <si>
    <t>Clachanburn</t>
  </si>
  <si>
    <t>Raincliff</t>
  </si>
  <si>
    <t>Thor</t>
  </si>
  <si>
    <t>Class             Open  Non Typical Hard Antler</t>
  </si>
  <si>
    <t>Score</t>
  </si>
  <si>
    <t>Whyte Farming</t>
  </si>
  <si>
    <t>Y801</t>
  </si>
  <si>
    <t>Class            Open Typical Hard Antler</t>
  </si>
  <si>
    <t>Seattle</t>
  </si>
  <si>
    <t>Elk &amp; Wapiti Society of New Zealand Velvet and Antler Competition</t>
  </si>
  <si>
    <t>Elk &amp; Wapiti Society of New Zealand             2019</t>
  </si>
  <si>
    <t>Hendrix</t>
  </si>
  <si>
    <t>Devon</t>
  </si>
  <si>
    <t>Devereux</t>
  </si>
  <si>
    <t>W80</t>
  </si>
  <si>
    <t>Littlebourne</t>
  </si>
  <si>
    <t>W63</t>
  </si>
  <si>
    <t>Storm</t>
  </si>
  <si>
    <t>Connemara</t>
  </si>
  <si>
    <t>Forecaster</t>
  </si>
  <si>
    <t>Spitfire</t>
  </si>
  <si>
    <t>Conemara</t>
  </si>
  <si>
    <t>W12</t>
  </si>
  <si>
    <t>8yr</t>
  </si>
  <si>
    <t>Typhoon</t>
  </si>
  <si>
    <t>Henry</t>
  </si>
  <si>
    <t>Zinzan</t>
  </si>
  <si>
    <t>Tartan</t>
  </si>
  <si>
    <t>Display</t>
  </si>
  <si>
    <t>World Record</t>
  </si>
  <si>
    <t>Red 83</t>
  </si>
  <si>
    <t>Big Horn</t>
  </si>
  <si>
    <t>Y201</t>
  </si>
  <si>
    <t>YY546 Colin</t>
  </si>
  <si>
    <t>George</t>
  </si>
  <si>
    <t>Y202</t>
  </si>
  <si>
    <t>Prophecy</t>
  </si>
  <si>
    <t>Y203</t>
  </si>
  <si>
    <t>Bacchus</t>
  </si>
  <si>
    <t>Y204</t>
  </si>
  <si>
    <t>Legacy</t>
  </si>
  <si>
    <t>Y205</t>
  </si>
  <si>
    <t>Odin</t>
  </si>
  <si>
    <t>R301</t>
  </si>
  <si>
    <t>Gr411</t>
  </si>
  <si>
    <t>Bartholomew Ptn'ship</t>
  </si>
  <si>
    <t>R302</t>
  </si>
  <si>
    <t>Legend</t>
  </si>
  <si>
    <t>R303</t>
  </si>
  <si>
    <t>R304</t>
  </si>
  <si>
    <t>Mag Mar</t>
  </si>
  <si>
    <t>R306</t>
  </si>
  <si>
    <r>
      <t xml:space="preserve">Sponsored by </t>
    </r>
    <r>
      <rPr>
        <sz val="12"/>
        <color theme="1"/>
        <rFont val="Calibri"/>
        <family val="2"/>
        <scheme val="minor"/>
      </rPr>
      <t xml:space="preserve"> </t>
    </r>
  </si>
  <si>
    <t>LG401</t>
  </si>
  <si>
    <t>LG402</t>
  </si>
  <si>
    <t>Bender</t>
  </si>
  <si>
    <t>Bolter</t>
  </si>
  <si>
    <t>LG403</t>
  </si>
  <si>
    <t>Blue 15</t>
  </si>
  <si>
    <t>L/B 11-25</t>
  </si>
  <si>
    <t>LG404</t>
  </si>
  <si>
    <t>Blue 91</t>
  </si>
  <si>
    <t>L/B 11-72</t>
  </si>
  <si>
    <t>LG405</t>
  </si>
  <si>
    <t>IPA</t>
  </si>
  <si>
    <t>Longridge Elk</t>
  </si>
  <si>
    <t>one or other</t>
  </si>
  <si>
    <t>LG406</t>
  </si>
  <si>
    <t>YG587 Brian</t>
  </si>
  <si>
    <r>
      <t>Sponsored by</t>
    </r>
    <r>
      <rPr>
        <sz val="12"/>
        <color theme="1"/>
        <rFont val="Calibri"/>
        <family val="2"/>
        <scheme val="minor"/>
      </rPr>
      <t xml:space="preserve"> </t>
    </r>
  </si>
  <si>
    <t>LB501</t>
  </si>
  <si>
    <t>YB955</t>
  </si>
  <si>
    <t>LB502</t>
  </si>
  <si>
    <t>Hashtag</t>
  </si>
  <si>
    <t>Hasse Elk</t>
  </si>
  <si>
    <t>LB503</t>
  </si>
  <si>
    <r>
      <rPr>
        <b/>
        <sz val="14"/>
        <color theme="1"/>
        <rFont val="Calibri"/>
        <scheme val="minor"/>
      </rPr>
      <t>Class 6 YR</t>
    </r>
    <r>
      <rPr>
        <b/>
        <sz val="16"/>
        <color theme="1"/>
        <rFont val="Calibri"/>
        <family val="2"/>
        <scheme val="minor"/>
      </rPr>
      <t xml:space="preserve"> </t>
    </r>
  </si>
  <si>
    <t>PK601</t>
  </si>
  <si>
    <t>PK602</t>
  </si>
  <si>
    <t>PK603</t>
  </si>
  <si>
    <t>PK604</t>
  </si>
  <si>
    <t>Seafire</t>
  </si>
  <si>
    <t>SUP01</t>
  </si>
  <si>
    <t>SUP02</t>
  </si>
  <si>
    <t>SUP03</t>
  </si>
  <si>
    <t>SUP04</t>
  </si>
  <si>
    <t>SUP05</t>
  </si>
  <si>
    <t>SUP06</t>
  </si>
  <si>
    <t>SUP10</t>
  </si>
  <si>
    <t>Murdoch</t>
  </si>
  <si>
    <t>Tuscon</t>
  </si>
  <si>
    <t>Phoenix</t>
  </si>
  <si>
    <t>10yr</t>
  </si>
  <si>
    <t>BigWig</t>
  </si>
  <si>
    <t>Boss</t>
  </si>
  <si>
    <t>Conemarra</t>
  </si>
  <si>
    <t>6yr</t>
  </si>
  <si>
    <t>7yr</t>
  </si>
  <si>
    <t>LB504</t>
  </si>
  <si>
    <t>Y206</t>
  </si>
  <si>
    <t>389/17</t>
  </si>
  <si>
    <t>Y207</t>
  </si>
  <si>
    <t>460/17</t>
  </si>
  <si>
    <t>R308</t>
  </si>
  <si>
    <t>R307</t>
  </si>
  <si>
    <t>141/16</t>
  </si>
  <si>
    <t>202/15</t>
  </si>
  <si>
    <t>Declan</t>
  </si>
  <si>
    <t>LG407</t>
  </si>
  <si>
    <t>SUP11</t>
  </si>
  <si>
    <t>Luther</t>
  </si>
  <si>
    <t>Or21</t>
  </si>
  <si>
    <t>Mutu</t>
  </si>
  <si>
    <t>Solomon</t>
  </si>
  <si>
    <t>#11</t>
  </si>
  <si>
    <t>Trilogy</t>
  </si>
  <si>
    <t xml:space="preserve">Reserve Champion </t>
  </si>
  <si>
    <t xml:space="preserve">Champion of Champions </t>
  </si>
  <si>
    <t>"Devon"  Tikana Elk Stud  3 year old 12.91kg</t>
  </si>
  <si>
    <t>'Nepia"  Tikana Elk Stud   10 year old  25.24kg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</si>
</sst>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b/>
      <sz val="12"/>
      <name val="Calibri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textRotation="180"/>
    </xf>
    <xf numFmtId="0" fontId="0" fillId="0" borderId="0" xfId="0" applyAlignment="1">
      <alignment shrinkToFit="1"/>
    </xf>
    <xf numFmtId="0" fontId="1" fillId="0" borderId="0" xfId="0" applyFont="1" applyAlignment="1">
      <alignment horizontal="center" shrinkToFit="1"/>
    </xf>
    <xf numFmtId="0" fontId="0" fillId="0" borderId="0" xfId="0" applyAlignment="1"/>
    <xf numFmtId="0" fontId="7" fillId="0" borderId="0" xfId="0" applyFont="1"/>
    <xf numFmtId="0" fontId="3" fillId="0" borderId="0" xfId="0" applyFont="1" applyAlignment="1">
      <alignment horizontal="center" textRotation="180"/>
    </xf>
    <xf numFmtId="0" fontId="0" fillId="0" borderId="0" xfId="0" applyAlignment="1">
      <alignment horizontal="justify"/>
    </xf>
    <xf numFmtId="0" fontId="2" fillId="0" borderId="0" xfId="0" applyNumberFormat="1" applyFont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2" fontId="0" fillId="0" borderId="0" xfId="0" applyNumberFormat="1"/>
    <xf numFmtId="0" fontId="6" fillId="0" borderId="0" xfId="0" applyFont="1"/>
    <xf numFmtId="2" fontId="0" fillId="0" borderId="0" xfId="0" applyNumberFormat="1"/>
    <xf numFmtId="164" fontId="0" fillId="0" borderId="0" xfId="0" applyNumberFormat="1"/>
    <xf numFmtId="2" fontId="7" fillId="0" borderId="0" xfId="0" applyNumberFormat="1" applyFont="1"/>
    <xf numFmtId="164" fontId="7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0" fontId="13" fillId="0" borderId="0" xfId="0" applyFont="1"/>
    <xf numFmtId="0" fontId="0" fillId="0" borderId="0" xfId="0" quotePrefix="1"/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A3" sqref="A3"/>
    </sheetView>
  </sheetViews>
  <sheetFormatPr defaultColWidth="8.796875" defaultRowHeight="15.6" x14ac:dyDescent="0.3"/>
  <cols>
    <col min="1" max="1" width="3.5" customWidth="1"/>
    <col min="2" max="2" width="3.796875" customWidth="1"/>
    <col min="4" max="4" width="12.296875" customWidth="1"/>
    <col min="6" max="6" width="3.19921875" customWidth="1"/>
    <col min="7" max="7" width="2.796875" customWidth="1"/>
    <col min="8" max="9" width="3" customWidth="1"/>
    <col min="10" max="10" width="3.19921875" customWidth="1"/>
    <col min="11" max="11" width="2.796875" customWidth="1"/>
    <col min="12" max="13" width="3" customWidth="1"/>
    <col min="14" max="14" width="8" customWidth="1"/>
    <col min="15" max="15" width="5.796875" customWidth="1"/>
    <col min="16" max="16" width="6" customWidth="1"/>
    <col min="17" max="18" width="7.796875" customWidth="1"/>
    <col min="19" max="19" width="5.796875" customWidth="1"/>
    <col min="20" max="25" width="6.5" customWidth="1"/>
    <col min="26" max="26" width="6.69921875" customWidth="1"/>
    <col min="27" max="28" width="6.796875" customWidth="1"/>
  </cols>
  <sheetData>
    <row r="1" spans="1:29" ht="23.4" x14ac:dyDescent="0.45">
      <c r="A1" s="1">
        <v>2014</v>
      </c>
      <c r="I1" s="2"/>
      <c r="K1" s="2"/>
      <c r="L1" s="3"/>
      <c r="M1" s="3"/>
      <c r="N1" s="3"/>
      <c r="O1" s="4"/>
      <c r="P1" s="5"/>
      <c r="Q1" s="4"/>
      <c r="R1" s="4"/>
      <c r="S1" s="4"/>
      <c r="T1" s="4"/>
      <c r="U1" s="4"/>
      <c r="V1" s="4"/>
      <c r="W1" s="4"/>
      <c r="X1" s="4"/>
      <c r="Y1" s="4"/>
      <c r="Z1" s="6" t="s">
        <v>0</v>
      </c>
      <c r="AC1" s="1">
        <v>2016</v>
      </c>
    </row>
    <row r="2" spans="1:29" x14ac:dyDescent="0.3">
      <c r="A2" s="17" t="s">
        <v>30</v>
      </c>
    </row>
    <row r="3" spans="1:29" ht="23.4" x14ac:dyDescent="0.45">
      <c r="A3" t="s">
        <v>39</v>
      </c>
      <c r="O3" s="7" t="s">
        <v>2</v>
      </c>
      <c r="S3" s="7" t="s">
        <v>3</v>
      </c>
      <c r="W3" s="7" t="s">
        <v>4</v>
      </c>
      <c r="AA3" s="7"/>
    </row>
    <row r="4" spans="1:29" ht="132.6" x14ac:dyDescent="0.3">
      <c r="A4" s="8" t="s">
        <v>5</v>
      </c>
      <c r="B4" t="s">
        <v>6</v>
      </c>
      <c r="C4" t="s">
        <v>7</v>
      </c>
      <c r="D4" t="s">
        <v>8</v>
      </c>
      <c r="E4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5" t="s">
        <v>27</v>
      </c>
      <c r="O4" s="9" t="s">
        <v>18</v>
      </c>
      <c r="P4" s="10" t="s">
        <v>19</v>
      </c>
      <c r="Q4" s="11" t="s">
        <v>20</v>
      </c>
      <c r="R4" s="16" t="s">
        <v>28</v>
      </c>
      <c r="S4" t="s">
        <v>21</v>
      </c>
      <c r="T4" t="s">
        <v>22</v>
      </c>
      <c r="U4" s="16" t="s">
        <v>29</v>
      </c>
      <c r="V4" s="14"/>
      <c r="W4" s="13" t="s">
        <v>23</v>
      </c>
      <c r="Z4" s="12"/>
      <c r="AA4" s="12"/>
      <c r="AB4" s="12"/>
      <c r="AC4" s="12"/>
    </row>
    <row r="5" spans="1:29" x14ac:dyDescent="0.3">
      <c r="N5">
        <f t="shared" ref="N5:N24" si="0">SUM(F5:M5)</f>
        <v>0</v>
      </c>
      <c r="Q5" s="12">
        <f>SUM(O5+P5)</f>
        <v>0</v>
      </c>
      <c r="R5" s="12">
        <f t="shared" ref="R5:R24" si="1">SUM(Q5*2.20462*2)</f>
        <v>0</v>
      </c>
      <c r="U5">
        <f t="shared" ref="U5:U24" si="2">SUM(S5:T5)</f>
        <v>0</v>
      </c>
      <c r="W5">
        <f t="shared" ref="W5:W24" si="3">SUM(N5+R5+U5)</f>
        <v>0</v>
      </c>
      <c r="Z5" s="12"/>
      <c r="AA5" s="12"/>
      <c r="AB5" s="12"/>
      <c r="AC5" s="12"/>
    </row>
    <row r="6" spans="1:29" x14ac:dyDescent="0.3">
      <c r="N6">
        <f t="shared" si="0"/>
        <v>0</v>
      </c>
      <c r="Q6" s="12">
        <f t="shared" ref="Q6:Q24" si="4">SUM(O6+P6)</f>
        <v>0</v>
      </c>
      <c r="R6" s="12">
        <f t="shared" si="1"/>
        <v>0</v>
      </c>
      <c r="U6">
        <f t="shared" si="2"/>
        <v>0</v>
      </c>
      <c r="W6">
        <f t="shared" si="3"/>
        <v>0</v>
      </c>
      <c r="Z6" s="12"/>
      <c r="AA6" s="12"/>
      <c r="AB6" s="12"/>
      <c r="AC6" s="12"/>
    </row>
    <row r="7" spans="1:29" x14ac:dyDescent="0.3">
      <c r="N7">
        <f t="shared" si="0"/>
        <v>0</v>
      </c>
      <c r="Q7" s="12">
        <f t="shared" si="4"/>
        <v>0</v>
      </c>
      <c r="R7" s="12">
        <f t="shared" si="1"/>
        <v>0</v>
      </c>
      <c r="U7">
        <f t="shared" si="2"/>
        <v>0</v>
      </c>
      <c r="W7">
        <f t="shared" si="3"/>
        <v>0</v>
      </c>
      <c r="Z7" s="12"/>
      <c r="AA7" s="12"/>
      <c r="AB7" s="12"/>
      <c r="AC7" s="12"/>
    </row>
    <row r="8" spans="1:29" x14ac:dyDescent="0.3">
      <c r="N8">
        <f t="shared" si="0"/>
        <v>0</v>
      </c>
      <c r="Q8" s="12">
        <f t="shared" si="4"/>
        <v>0</v>
      </c>
      <c r="R8" s="12">
        <f t="shared" si="1"/>
        <v>0</v>
      </c>
      <c r="U8">
        <f t="shared" si="2"/>
        <v>0</v>
      </c>
      <c r="W8">
        <f t="shared" si="3"/>
        <v>0</v>
      </c>
      <c r="Z8" s="12"/>
      <c r="AA8" s="12"/>
      <c r="AB8" s="12"/>
      <c r="AC8" s="12"/>
    </row>
    <row r="9" spans="1:29" x14ac:dyDescent="0.3">
      <c r="N9">
        <f t="shared" si="0"/>
        <v>0</v>
      </c>
      <c r="Q9" s="12">
        <f t="shared" si="4"/>
        <v>0</v>
      </c>
      <c r="R9" s="12">
        <f t="shared" si="1"/>
        <v>0</v>
      </c>
      <c r="U9">
        <f t="shared" si="2"/>
        <v>0</v>
      </c>
      <c r="W9">
        <f t="shared" si="3"/>
        <v>0</v>
      </c>
      <c r="Z9" s="12"/>
      <c r="AA9" s="12"/>
      <c r="AB9" s="12"/>
      <c r="AC9" s="12"/>
    </row>
    <row r="10" spans="1:29" x14ac:dyDescent="0.3">
      <c r="N10">
        <f t="shared" si="0"/>
        <v>0</v>
      </c>
      <c r="Q10" s="12">
        <f t="shared" si="4"/>
        <v>0</v>
      </c>
      <c r="R10" s="12">
        <f t="shared" si="1"/>
        <v>0</v>
      </c>
      <c r="U10">
        <f t="shared" si="2"/>
        <v>0</v>
      </c>
      <c r="W10">
        <f t="shared" si="3"/>
        <v>0</v>
      </c>
      <c r="Z10" s="12"/>
      <c r="AA10" s="12"/>
      <c r="AB10" s="12"/>
      <c r="AC10" s="12"/>
    </row>
    <row r="11" spans="1:29" x14ac:dyDescent="0.3">
      <c r="N11">
        <f t="shared" si="0"/>
        <v>0</v>
      </c>
      <c r="Q11" s="12">
        <f t="shared" si="4"/>
        <v>0</v>
      </c>
      <c r="R11" s="12">
        <f t="shared" si="1"/>
        <v>0</v>
      </c>
      <c r="U11">
        <f t="shared" si="2"/>
        <v>0</v>
      </c>
      <c r="W11">
        <f t="shared" si="3"/>
        <v>0</v>
      </c>
      <c r="Z11" s="12"/>
      <c r="AA11" s="12"/>
      <c r="AB11" s="12"/>
      <c r="AC11" s="12"/>
    </row>
    <row r="12" spans="1:29" x14ac:dyDescent="0.3">
      <c r="N12">
        <f t="shared" si="0"/>
        <v>0</v>
      </c>
      <c r="Q12" s="12">
        <f t="shared" si="4"/>
        <v>0</v>
      </c>
      <c r="R12" s="12">
        <f t="shared" si="1"/>
        <v>0</v>
      </c>
      <c r="U12">
        <f t="shared" si="2"/>
        <v>0</v>
      </c>
      <c r="W12">
        <f t="shared" si="3"/>
        <v>0</v>
      </c>
      <c r="Z12" s="12"/>
    </row>
    <row r="13" spans="1:29" x14ac:dyDescent="0.3">
      <c r="N13">
        <f t="shared" si="0"/>
        <v>0</v>
      </c>
      <c r="Q13" s="12">
        <f t="shared" si="4"/>
        <v>0</v>
      </c>
      <c r="R13" s="12">
        <f t="shared" si="1"/>
        <v>0</v>
      </c>
      <c r="U13">
        <f t="shared" si="2"/>
        <v>0</v>
      </c>
      <c r="W13">
        <f t="shared" si="3"/>
        <v>0</v>
      </c>
      <c r="Z13" s="12"/>
    </row>
    <row r="14" spans="1:29" x14ac:dyDescent="0.3">
      <c r="N14">
        <f t="shared" si="0"/>
        <v>0</v>
      </c>
      <c r="Q14" s="12">
        <f t="shared" si="4"/>
        <v>0</v>
      </c>
      <c r="R14" s="12">
        <f t="shared" si="1"/>
        <v>0</v>
      </c>
      <c r="U14">
        <f t="shared" si="2"/>
        <v>0</v>
      </c>
      <c r="W14">
        <f t="shared" si="3"/>
        <v>0</v>
      </c>
      <c r="Z14" s="12"/>
    </row>
    <row r="15" spans="1:29" x14ac:dyDescent="0.3">
      <c r="N15">
        <f t="shared" si="0"/>
        <v>0</v>
      </c>
      <c r="Q15" s="12">
        <f t="shared" si="4"/>
        <v>0</v>
      </c>
      <c r="R15" s="12">
        <f t="shared" si="1"/>
        <v>0</v>
      </c>
      <c r="U15">
        <f t="shared" si="2"/>
        <v>0</v>
      </c>
      <c r="W15">
        <f t="shared" si="3"/>
        <v>0</v>
      </c>
      <c r="Z15" s="12"/>
    </row>
    <row r="16" spans="1:29" x14ac:dyDescent="0.3">
      <c r="N16">
        <f t="shared" si="0"/>
        <v>0</v>
      </c>
      <c r="Q16" s="12">
        <f t="shared" si="4"/>
        <v>0</v>
      </c>
      <c r="R16" s="12">
        <f t="shared" si="1"/>
        <v>0</v>
      </c>
      <c r="U16">
        <f t="shared" si="2"/>
        <v>0</v>
      </c>
      <c r="W16">
        <f t="shared" si="3"/>
        <v>0</v>
      </c>
      <c r="Z16" s="12"/>
    </row>
    <row r="17" spans="1:26" x14ac:dyDescent="0.3">
      <c r="N17">
        <f t="shared" si="0"/>
        <v>0</v>
      </c>
      <c r="Q17" s="12">
        <f t="shared" si="4"/>
        <v>0</v>
      </c>
      <c r="R17" s="12">
        <f t="shared" si="1"/>
        <v>0</v>
      </c>
      <c r="U17">
        <f t="shared" si="2"/>
        <v>0</v>
      </c>
      <c r="W17">
        <f t="shared" si="3"/>
        <v>0</v>
      </c>
      <c r="Z17" s="12"/>
    </row>
    <row r="18" spans="1:26" x14ac:dyDescent="0.3">
      <c r="N18">
        <f t="shared" si="0"/>
        <v>0</v>
      </c>
      <c r="Q18" s="12">
        <f t="shared" si="4"/>
        <v>0</v>
      </c>
      <c r="R18" s="12">
        <f t="shared" si="1"/>
        <v>0</v>
      </c>
      <c r="U18">
        <f t="shared" si="2"/>
        <v>0</v>
      </c>
      <c r="W18">
        <f t="shared" si="3"/>
        <v>0</v>
      </c>
      <c r="Z18" s="12"/>
    </row>
    <row r="19" spans="1:26" x14ac:dyDescent="0.3">
      <c r="N19">
        <f t="shared" si="0"/>
        <v>0</v>
      </c>
      <c r="Q19" s="12">
        <f t="shared" si="4"/>
        <v>0</v>
      </c>
      <c r="R19" s="12">
        <f t="shared" si="1"/>
        <v>0</v>
      </c>
      <c r="U19">
        <f t="shared" si="2"/>
        <v>0</v>
      </c>
      <c r="W19">
        <f t="shared" si="3"/>
        <v>0</v>
      </c>
    </row>
    <row r="20" spans="1:26" x14ac:dyDescent="0.3">
      <c r="N20">
        <f t="shared" si="0"/>
        <v>0</v>
      </c>
      <c r="Q20" s="12">
        <f t="shared" si="4"/>
        <v>0</v>
      </c>
      <c r="R20" s="12">
        <f t="shared" si="1"/>
        <v>0</v>
      </c>
      <c r="U20">
        <f t="shared" si="2"/>
        <v>0</v>
      </c>
      <c r="W20">
        <f t="shared" si="3"/>
        <v>0</v>
      </c>
    </row>
    <row r="21" spans="1:26" x14ac:dyDescent="0.3">
      <c r="N21">
        <f t="shared" si="0"/>
        <v>0</v>
      </c>
      <c r="Q21" s="12">
        <f t="shared" si="4"/>
        <v>0</v>
      </c>
      <c r="R21" s="12">
        <f t="shared" si="1"/>
        <v>0</v>
      </c>
      <c r="U21">
        <f t="shared" si="2"/>
        <v>0</v>
      </c>
      <c r="W21">
        <f t="shared" si="3"/>
        <v>0</v>
      </c>
    </row>
    <row r="22" spans="1:26" x14ac:dyDescent="0.3">
      <c r="N22">
        <f t="shared" si="0"/>
        <v>0</v>
      </c>
      <c r="Q22" s="12">
        <f t="shared" si="4"/>
        <v>0</v>
      </c>
      <c r="R22" s="12">
        <f t="shared" si="1"/>
        <v>0</v>
      </c>
      <c r="U22">
        <f t="shared" si="2"/>
        <v>0</v>
      </c>
      <c r="W22">
        <f t="shared" si="3"/>
        <v>0</v>
      </c>
    </row>
    <row r="23" spans="1:26" x14ac:dyDescent="0.3">
      <c r="N23">
        <f t="shared" si="0"/>
        <v>0</v>
      </c>
      <c r="Q23" s="12">
        <f t="shared" si="4"/>
        <v>0</v>
      </c>
      <c r="R23" s="12">
        <f t="shared" si="1"/>
        <v>0</v>
      </c>
      <c r="U23">
        <f t="shared" si="2"/>
        <v>0</v>
      </c>
      <c r="W23">
        <f t="shared" si="3"/>
        <v>0</v>
      </c>
    </row>
    <row r="24" spans="1:26" x14ac:dyDescent="0.3">
      <c r="N24">
        <f t="shared" si="0"/>
        <v>0</v>
      </c>
      <c r="Q24" s="12">
        <f t="shared" si="4"/>
        <v>0</v>
      </c>
      <c r="R24" s="12">
        <f t="shared" si="1"/>
        <v>0</v>
      </c>
      <c r="U24">
        <f t="shared" si="2"/>
        <v>0</v>
      </c>
      <c r="W24">
        <f t="shared" si="3"/>
        <v>0</v>
      </c>
    </row>
    <row r="25" spans="1:26" x14ac:dyDescent="0.3">
      <c r="A25" t="s">
        <v>24</v>
      </c>
    </row>
    <row r="26" spans="1:26" x14ac:dyDescent="0.3">
      <c r="A26" t="s">
        <v>25</v>
      </c>
    </row>
    <row r="27" spans="1:26" x14ac:dyDescent="0.3">
      <c r="A27" t="s">
        <v>26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9"/>
  <sheetViews>
    <sheetView zoomScale="99" zoomScaleNormal="99" zoomScalePageLayoutView="99" workbookViewId="0">
      <selection activeCell="F15" sqref="F15"/>
    </sheetView>
  </sheetViews>
  <sheetFormatPr defaultColWidth="8.796875" defaultRowHeight="15.6" x14ac:dyDescent="0.3"/>
  <cols>
    <col min="1" max="1" width="2.19921875" customWidth="1"/>
    <col min="2" max="2" width="5.796875" customWidth="1"/>
    <col min="3" max="3" width="11" customWidth="1"/>
    <col min="4" max="4" width="13.5" customWidth="1"/>
    <col min="5" max="5" width="9.19921875" customWidth="1"/>
    <col min="6" max="8" width="3.69921875" customWidth="1"/>
    <col min="9" max="9" width="3.796875" customWidth="1"/>
    <col min="10" max="10" width="3.5" customWidth="1"/>
    <col min="11" max="11" width="3.796875" customWidth="1"/>
    <col min="12" max="13" width="3.69921875" customWidth="1"/>
    <col min="14" max="14" width="5.69921875" customWidth="1"/>
    <col min="15" max="15" width="4.796875" customWidth="1"/>
    <col min="16" max="16" width="5.296875" customWidth="1"/>
    <col min="17" max="17" width="7" customWidth="1"/>
    <col min="18" max="18" width="7.5" customWidth="1"/>
    <col min="19" max="20" width="5.796875" customWidth="1"/>
    <col min="21" max="21" width="6.296875" customWidth="1"/>
    <col min="22" max="22" width="0.69921875" customWidth="1"/>
    <col min="23" max="23" width="6.296875" customWidth="1"/>
    <col min="24" max="25" width="6.5" customWidth="1"/>
    <col min="26" max="26" width="6.69921875" customWidth="1"/>
    <col min="27" max="28" width="6.796875" customWidth="1"/>
  </cols>
  <sheetData>
    <row r="1" spans="1:29" ht="22.95" customHeight="1" x14ac:dyDescent="0.45">
      <c r="A1" s="1">
        <v>2014</v>
      </c>
      <c r="B1" s="2" t="s">
        <v>49</v>
      </c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6"/>
      <c r="R1" s="1">
        <v>2020</v>
      </c>
    </row>
    <row r="2" spans="1:29" ht="19.95" customHeight="1" x14ac:dyDescent="0.4">
      <c r="A2" t="s">
        <v>1</v>
      </c>
    </row>
    <row r="3" spans="1:29" ht="23.4" x14ac:dyDescent="0.45">
      <c r="A3" t="s">
        <v>39</v>
      </c>
      <c r="O3" s="7" t="s">
        <v>2</v>
      </c>
      <c r="S3" s="7" t="s">
        <v>3</v>
      </c>
      <c r="W3" s="7" t="s">
        <v>4</v>
      </c>
      <c r="AA3" s="7"/>
    </row>
    <row r="4" spans="1:29" ht="130.94999999999999" customHeight="1" x14ac:dyDescent="0.3">
      <c r="A4" s="8" t="s">
        <v>5</v>
      </c>
      <c r="B4" t="s">
        <v>6</v>
      </c>
      <c r="C4" t="s">
        <v>7</v>
      </c>
      <c r="D4" t="s">
        <v>8</v>
      </c>
      <c r="E4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5" t="s">
        <v>27</v>
      </c>
      <c r="O4" s="9" t="s">
        <v>18</v>
      </c>
      <c r="P4" s="10" t="s">
        <v>19</v>
      </c>
      <c r="Q4" s="11" t="s">
        <v>20</v>
      </c>
      <c r="R4" s="16" t="s">
        <v>28</v>
      </c>
      <c r="S4" t="s">
        <v>21</v>
      </c>
      <c r="T4" t="s">
        <v>22</v>
      </c>
      <c r="U4" s="16" t="s">
        <v>29</v>
      </c>
      <c r="V4" s="14"/>
      <c r="W4" s="13" t="s">
        <v>23</v>
      </c>
      <c r="Z4" s="12"/>
      <c r="AA4" s="12"/>
      <c r="AB4" s="12"/>
      <c r="AC4" s="12"/>
    </row>
    <row r="5" spans="1:29" x14ac:dyDescent="0.3">
      <c r="A5">
        <v>1</v>
      </c>
      <c r="B5" t="s">
        <v>72</v>
      </c>
      <c r="C5" t="s">
        <v>73</v>
      </c>
      <c r="D5" t="s">
        <v>45</v>
      </c>
      <c r="E5" t="s">
        <v>74</v>
      </c>
      <c r="F5" s="21">
        <v>4</v>
      </c>
      <c r="G5" s="21">
        <v>5.5</v>
      </c>
      <c r="H5" s="21">
        <v>4</v>
      </c>
      <c r="I5" s="21">
        <v>2</v>
      </c>
      <c r="J5" s="21">
        <v>1.5</v>
      </c>
      <c r="K5" s="21">
        <v>3.5</v>
      </c>
      <c r="L5" s="21">
        <v>4</v>
      </c>
      <c r="M5" s="21">
        <v>5</v>
      </c>
      <c r="N5" s="23">
        <f t="shared" ref="N5:N11" si="0">SUM(F5:M5)</f>
        <v>29.5</v>
      </c>
      <c r="O5">
        <v>5.49</v>
      </c>
      <c r="P5">
        <v>5.42</v>
      </c>
      <c r="Q5" s="22">
        <f t="shared" ref="Q5:Q11" si="1">SUM(O5:P5)</f>
        <v>10.91</v>
      </c>
      <c r="R5" s="22">
        <f t="shared" ref="R5:R11" si="2">SUM(Q5*2.20462*2)</f>
        <v>48.104808399999996</v>
      </c>
      <c r="S5" s="20">
        <v>23.75</v>
      </c>
      <c r="T5" s="20">
        <v>23.25</v>
      </c>
      <c r="U5" s="22">
        <f t="shared" ref="U5:U11" si="3">SUM(S5:T5)</f>
        <v>47</v>
      </c>
      <c r="W5" s="22">
        <f>SUM(N5+R5+U5)</f>
        <v>124.6048084</v>
      </c>
      <c r="Z5" s="12"/>
      <c r="AA5" s="12"/>
      <c r="AB5" s="12"/>
      <c r="AC5" s="12"/>
    </row>
    <row r="6" spans="1:29" ht="15" customHeight="1" x14ac:dyDescent="0.3">
      <c r="A6">
        <v>2</v>
      </c>
      <c r="B6" t="s">
        <v>77</v>
      </c>
      <c r="C6" t="s">
        <v>78</v>
      </c>
      <c r="D6" t="s">
        <v>35</v>
      </c>
      <c r="E6" t="s">
        <v>42</v>
      </c>
      <c r="F6" s="21">
        <v>4.5</v>
      </c>
      <c r="G6" s="21">
        <v>5.5</v>
      </c>
      <c r="H6" s="21">
        <v>3</v>
      </c>
      <c r="I6" s="21">
        <v>5</v>
      </c>
      <c r="J6" s="21">
        <v>4.5</v>
      </c>
      <c r="K6" s="21">
        <v>4.5</v>
      </c>
      <c r="L6" s="21">
        <v>2</v>
      </c>
      <c r="M6" s="21">
        <v>6</v>
      </c>
      <c r="N6" s="23">
        <f t="shared" si="0"/>
        <v>35</v>
      </c>
      <c r="O6">
        <v>4.9800000000000004</v>
      </c>
      <c r="P6">
        <v>4.59</v>
      </c>
      <c r="Q6" s="22">
        <f t="shared" si="1"/>
        <v>9.57</v>
      </c>
      <c r="R6" s="22">
        <f t="shared" si="2"/>
        <v>42.196426799999998</v>
      </c>
      <c r="S6" s="20">
        <v>22.25</v>
      </c>
      <c r="T6" s="20">
        <v>21.5</v>
      </c>
      <c r="U6" s="22">
        <f t="shared" si="3"/>
        <v>43.75</v>
      </c>
      <c r="W6" s="22">
        <f>SUM(N6+R6+U6)</f>
        <v>120.9464268</v>
      </c>
      <c r="Z6" s="12"/>
      <c r="AA6" s="12"/>
      <c r="AB6" s="12"/>
      <c r="AC6" s="12"/>
    </row>
    <row r="7" spans="1:29" ht="15" customHeight="1" x14ac:dyDescent="0.3">
      <c r="A7">
        <v>3</v>
      </c>
      <c r="B7" t="s">
        <v>75</v>
      </c>
      <c r="C7" t="s">
        <v>76</v>
      </c>
      <c r="D7" t="s">
        <v>35</v>
      </c>
      <c r="E7" t="s">
        <v>59</v>
      </c>
      <c r="F7" s="21">
        <v>4</v>
      </c>
      <c r="G7" s="21">
        <v>2</v>
      </c>
      <c r="H7" s="21">
        <v>4</v>
      </c>
      <c r="I7" s="21">
        <v>3</v>
      </c>
      <c r="J7" s="21">
        <v>3</v>
      </c>
      <c r="K7" s="21">
        <v>4</v>
      </c>
      <c r="L7" s="21">
        <v>2.5</v>
      </c>
      <c r="M7" s="21">
        <v>4</v>
      </c>
      <c r="N7" s="23">
        <f t="shared" si="0"/>
        <v>26.5</v>
      </c>
      <c r="O7">
        <v>5.26</v>
      </c>
      <c r="P7">
        <v>5.53</v>
      </c>
      <c r="Q7" s="22">
        <f t="shared" si="1"/>
        <v>10.79</v>
      </c>
      <c r="R7" s="22">
        <f t="shared" si="2"/>
        <v>47.575699599999993</v>
      </c>
      <c r="S7" s="20">
        <v>21.75</v>
      </c>
      <c r="T7" s="20">
        <v>21.5</v>
      </c>
      <c r="U7" s="22">
        <f t="shared" si="3"/>
        <v>43.25</v>
      </c>
      <c r="W7" s="22">
        <f>SUM(N7+R7+U7)</f>
        <v>117.32569959999999</v>
      </c>
      <c r="Z7" s="12"/>
      <c r="AA7" s="12"/>
      <c r="AB7" s="12"/>
      <c r="AC7" s="12"/>
    </row>
    <row r="8" spans="1:29" x14ac:dyDescent="0.3">
      <c r="A8">
        <v>4</v>
      </c>
      <c r="B8" t="s">
        <v>81</v>
      </c>
      <c r="C8" t="s">
        <v>82</v>
      </c>
      <c r="D8" t="s">
        <v>55</v>
      </c>
      <c r="E8" t="s">
        <v>38</v>
      </c>
      <c r="F8" s="21">
        <v>5</v>
      </c>
      <c r="G8" s="21">
        <v>5</v>
      </c>
      <c r="H8" s="21">
        <v>4</v>
      </c>
      <c r="I8" s="21">
        <v>3</v>
      </c>
      <c r="J8" s="21">
        <v>3</v>
      </c>
      <c r="K8" s="21">
        <v>3</v>
      </c>
      <c r="L8" s="21">
        <v>2.5</v>
      </c>
      <c r="M8" s="21">
        <v>5</v>
      </c>
      <c r="N8" s="23">
        <f t="shared" si="0"/>
        <v>30.5</v>
      </c>
      <c r="O8">
        <v>4.42</v>
      </c>
      <c r="P8">
        <v>4.26</v>
      </c>
      <c r="Q8" s="22">
        <f t="shared" si="1"/>
        <v>8.68</v>
      </c>
      <c r="R8" s="22">
        <f t="shared" si="2"/>
        <v>38.272203199999993</v>
      </c>
      <c r="S8" s="20">
        <v>24.5</v>
      </c>
      <c r="T8" s="20">
        <v>24</v>
      </c>
      <c r="U8" s="22">
        <f t="shared" si="3"/>
        <v>48.5</v>
      </c>
      <c r="W8" s="22">
        <f>SUM(N8+R8+U8)</f>
        <v>117.27220319999999</v>
      </c>
      <c r="Z8" s="12"/>
      <c r="AA8" s="12"/>
      <c r="AB8" s="12"/>
      <c r="AC8" s="12"/>
    </row>
    <row r="9" spans="1:29" ht="15" customHeight="1" x14ac:dyDescent="0.3">
      <c r="A9">
        <v>5</v>
      </c>
      <c r="B9" t="s">
        <v>79</v>
      </c>
      <c r="C9" t="s">
        <v>80</v>
      </c>
      <c r="D9" t="s">
        <v>35</v>
      </c>
      <c r="E9" t="s">
        <v>42</v>
      </c>
      <c r="F9" s="21">
        <v>4</v>
      </c>
      <c r="G9" s="21">
        <v>3</v>
      </c>
      <c r="H9" s="21">
        <v>1</v>
      </c>
      <c r="I9" s="21">
        <v>2</v>
      </c>
      <c r="J9" s="21">
        <v>3</v>
      </c>
      <c r="K9" s="21">
        <v>2</v>
      </c>
      <c r="L9" s="21">
        <v>2.5</v>
      </c>
      <c r="M9" s="21">
        <v>3</v>
      </c>
      <c r="N9" s="23">
        <f t="shared" si="0"/>
        <v>20.5</v>
      </c>
      <c r="O9">
        <v>5.12</v>
      </c>
      <c r="P9">
        <v>5.08</v>
      </c>
      <c r="Q9" s="22">
        <f t="shared" si="1"/>
        <v>10.199999999999999</v>
      </c>
      <c r="R9" s="22">
        <f t="shared" si="2"/>
        <v>44.974247999999996</v>
      </c>
      <c r="S9" s="20">
        <v>21.5</v>
      </c>
      <c r="T9" s="20">
        <v>23.75</v>
      </c>
      <c r="U9" s="22">
        <f t="shared" si="3"/>
        <v>45.25</v>
      </c>
      <c r="W9" s="22">
        <f>SUM(N9+R9+U9)</f>
        <v>110.72424799999999</v>
      </c>
      <c r="Z9" s="12"/>
      <c r="AA9" s="12"/>
      <c r="AB9" s="12"/>
      <c r="AC9" s="12"/>
    </row>
    <row r="10" spans="1:29" x14ac:dyDescent="0.3">
      <c r="A10">
        <v>6</v>
      </c>
      <c r="B10" t="s">
        <v>141</v>
      </c>
      <c r="C10" t="s">
        <v>142</v>
      </c>
      <c r="D10" t="s">
        <v>41</v>
      </c>
      <c r="E10" t="s">
        <v>152</v>
      </c>
      <c r="F10" s="21">
        <v>5.5</v>
      </c>
      <c r="G10" s="21">
        <v>3.5</v>
      </c>
      <c r="H10" s="21">
        <v>4</v>
      </c>
      <c r="I10" s="21">
        <v>4</v>
      </c>
      <c r="J10" s="21">
        <v>4</v>
      </c>
      <c r="K10" s="21">
        <v>5.5</v>
      </c>
      <c r="L10" s="21">
        <v>3</v>
      </c>
      <c r="M10" s="21">
        <v>6</v>
      </c>
      <c r="N10" s="23">
        <f t="shared" si="0"/>
        <v>35.5</v>
      </c>
      <c r="O10" s="20">
        <v>3.4</v>
      </c>
      <c r="P10">
        <v>3.33</v>
      </c>
      <c r="Q10" s="22">
        <f t="shared" si="1"/>
        <v>6.73</v>
      </c>
      <c r="R10" s="22">
        <f t="shared" si="2"/>
        <v>29.6741852</v>
      </c>
      <c r="S10" s="20">
        <v>19.75</v>
      </c>
      <c r="T10" s="20">
        <v>19.5</v>
      </c>
      <c r="U10" s="22">
        <f t="shared" si="3"/>
        <v>39.25</v>
      </c>
      <c r="W10" s="22">
        <v>104.42</v>
      </c>
      <c r="Z10" s="12"/>
      <c r="AA10" s="12"/>
      <c r="AB10" s="12"/>
      <c r="AC10" s="12"/>
    </row>
    <row r="11" spans="1:29" x14ac:dyDescent="0.3">
      <c r="A11">
        <v>7</v>
      </c>
      <c r="B11" t="s">
        <v>139</v>
      </c>
      <c r="C11" t="s">
        <v>140</v>
      </c>
      <c r="D11" t="s">
        <v>41</v>
      </c>
      <c r="E11" t="s">
        <v>152</v>
      </c>
      <c r="F11" s="21">
        <v>3.5</v>
      </c>
      <c r="G11" s="21">
        <v>5.5</v>
      </c>
      <c r="H11" s="21">
        <v>3</v>
      </c>
      <c r="I11" s="21">
        <v>3</v>
      </c>
      <c r="J11" s="21">
        <v>4</v>
      </c>
      <c r="K11" s="21">
        <v>4</v>
      </c>
      <c r="L11" s="21">
        <v>3</v>
      </c>
      <c r="M11" s="21">
        <v>5</v>
      </c>
      <c r="N11" s="23">
        <f t="shared" si="0"/>
        <v>31</v>
      </c>
      <c r="O11" s="20">
        <v>3.34</v>
      </c>
      <c r="P11">
        <v>3.47</v>
      </c>
      <c r="Q11" s="22">
        <f t="shared" si="1"/>
        <v>6.8100000000000005</v>
      </c>
      <c r="R11" s="22">
        <f t="shared" si="2"/>
        <v>30.026924399999999</v>
      </c>
      <c r="S11" s="20">
        <v>20</v>
      </c>
      <c r="T11" s="20">
        <v>20.5</v>
      </c>
      <c r="U11" s="22">
        <f t="shared" si="3"/>
        <v>40.5</v>
      </c>
      <c r="W11" s="22">
        <v>101.53</v>
      </c>
      <c r="Z11" s="12"/>
      <c r="AA11" s="12"/>
      <c r="AB11" s="12"/>
      <c r="AC11" s="12"/>
    </row>
    <row r="12" spans="1:29" x14ac:dyDescent="0.3">
      <c r="Z12" s="12"/>
    </row>
    <row r="13" spans="1:29" x14ac:dyDescent="0.3">
      <c r="Z13" s="12"/>
    </row>
    <row r="14" spans="1:29" x14ac:dyDescent="0.3">
      <c r="Z14" s="12"/>
    </row>
    <row r="15" spans="1:29" x14ac:dyDescent="0.3">
      <c r="Z15" s="12"/>
    </row>
    <row r="16" spans="1:29" x14ac:dyDescent="0.3">
      <c r="Z16" s="12"/>
    </row>
    <row r="17" spans="1:26" x14ac:dyDescent="0.3">
      <c r="A17" t="s">
        <v>24</v>
      </c>
      <c r="Z17" s="12"/>
    </row>
    <row r="18" spans="1:26" x14ac:dyDescent="0.3">
      <c r="A18" t="s">
        <v>25</v>
      </c>
      <c r="Z18" s="12"/>
    </row>
    <row r="19" spans="1:26" x14ac:dyDescent="0.3">
      <c r="A19" t="s">
        <v>26</v>
      </c>
    </row>
  </sheetData>
  <sortState ref="A5:AC9">
    <sortCondition ref="A5"/>
  </sortState>
  <phoneticPr fontId="10" type="noConversion"/>
  <pageMargins left="0.75000000000000011" right="0.75000000000000011" top="1" bottom="1" header="0.5" footer="0.5"/>
  <pageSetup paperSize="9" scale="9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7"/>
  <sheetViews>
    <sheetView zoomScale="98" zoomScaleNormal="98" zoomScalePageLayoutView="98" workbookViewId="0">
      <selection activeCell="W6" sqref="W6"/>
    </sheetView>
  </sheetViews>
  <sheetFormatPr defaultColWidth="8.796875" defaultRowHeight="15.6" x14ac:dyDescent="0.3"/>
  <cols>
    <col min="1" max="1" width="2.5" customWidth="1"/>
    <col min="2" max="2" width="5.69921875" customWidth="1"/>
    <col min="3" max="3" width="8.296875" customWidth="1"/>
    <col min="4" max="4" width="19.296875" bestFit="1" customWidth="1"/>
    <col min="5" max="5" width="9" bestFit="1" customWidth="1"/>
    <col min="6" max="7" width="3.5" customWidth="1"/>
    <col min="8" max="8" width="3.69921875" customWidth="1"/>
    <col min="9" max="9" width="3.5" customWidth="1"/>
    <col min="10" max="10" width="3.69921875" customWidth="1"/>
    <col min="11" max="12" width="3.5" customWidth="1"/>
    <col min="13" max="13" width="3.69921875" customWidth="1"/>
    <col min="14" max="14" width="5.5" customWidth="1"/>
    <col min="15" max="15" width="4.69921875" customWidth="1"/>
    <col min="16" max="16" width="4.796875" customWidth="1"/>
    <col min="17" max="17" width="6.5" customWidth="1"/>
    <col min="18" max="18" width="7.69921875" customWidth="1"/>
    <col min="19" max="19" width="5.69921875" customWidth="1"/>
    <col min="20" max="20" width="5.796875" customWidth="1"/>
    <col min="21" max="21" width="6.19921875" customWidth="1"/>
    <col min="22" max="22" width="0.69921875" customWidth="1"/>
    <col min="23" max="25" width="6.5" customWidth="1"/>
    <col min="26" max="26" width="6.69921875" customWidth="1"/>
    <col min="27" max="28" width="6.796875" customWidth="1"/>
  </cols>
  <sheetData>
    <row r="1" spans="1:29" ht="23.4" x14ac:dyDescent="0.45">
      <c r="A1" s="1">
        <v>2014</v>
      </c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 t="s">
        <v>0</v>
      </c>
      <c r="R1" s="1">
        <v>2020</v>
      </c>
    </row>
    <row r="2" spans="1:29" ht="21" x14ac:dyDescent="0.4">
      <c r="A2" s="17" t="s">
        <v>31</v>
      </c>
    </row>
    <row r="3" spans="1:29" ht="23.4" x14ac:dyDescent="0.45">
      <c r="A3" t="s">
        <v>39</v>
      </c>
      <c r="O3" s="7" t="s">
        <v>2</v>
      </c>
      <c r="S3" s="7" t="s">
        <v>3</v>
      </c>
      <c r="W3" s="7" t="s">
        <v>4</v>
      </c>
      <c r="AA3" s="7"/>
    </row>
    <row r="4" spans="1:29" ht="132.6" x14ac:dyDescent="0.3">
      <c r="A4" s="8" t="s">
        <v>5</v>
      </c>
      <c r="B4" t="s">
        <v>6</v>
      </c>
      <c r="C4" t="s">
        <v>7</v>
      </c>
      <c r="D4" t="s">
        <v>8</v>
      </c>
      <c r="E4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5" t="s">
        <v>27</v>
      </c>
      <c r="O4" s="9" t="s">
        <v>18</v>
      </c>
      <c r="P4" s="10" t="s">
        <v>19</v>
      </c>
      <c r="Q4" s="11" t="s">
        <v>20</v>
      </c>
      <c r="R4" s="16" t="s">
        <v>28</v>
      </c>
      <c r="S4" t="s">
        <v>21</v>
      </c>
      <c r="T4" t="s">
        <v>22</v>
      </c>
      <c r="U4" s="16" t="s">
        <v>29</v>
      </c>
      <c r="V4" s="14"/>
      <c r="W4" s="13" t="s">
        <v>23</v>
      </c>
      <c r="Z4" s="12"/>
      <c r="AA4" s="12"/>
      <c r="AB4" s="12"/>
      <c r="AC4" s="12"/>
    </row>
    <row r="5" spans="1:29" x14ac:dyDescent="0.3">
      <c r="A5">
        <v>1</v>
      </c>
      <c r="B5" t="s">
        <v>89</v>
      </c>
      <c r="C5" t="s">
        <v>52</v>
      </c>
      <c r="D5" t="s">
        <v>35</v>
      </c>
      <c r="E5" t="s">
        <v>53</v>
      </c>
      <c r="F5" s="21">
        <v>2</v>
      </c>
      <c r="G5" s="21">
        <v>4.5</v>
      </c>
      <c r="H5" s="21">
        <v>3.5</v>
      </c>
      <c r="I5" s="21">
        <v>3.5</v>
      </c>
      <c r="J5" s="21">
        <v>4</v>
      </c>
      <c r="K5" s="21">
        <v>5</v>
      </c>
      <c r="L5" s="21">
        <v>3</v>
      </c>
      <c r="M5" s="21">
        <v>4</v>
      </c>
      <c r="N5" s="24">
        <f t="shared" ref="N5:N11" si="0">SUM(F5:M5)</f>
        <v>29.5</v>
      </c>
      <c r="O5" s="20">
        <v>6.7</v>
      </c>
      <c r="P5" s="20">
        <v>6.21</v>
      </c>
      <c r="Q5" s="22">
        <f t="shared" ref="Q5:Q11" si="1">SUM(O5+P5)</f>
        <v>12.91</v>
      </c>
      <c r="R5" s="22">
        <f t="shared" ref="R5:R11" si="2">SUM(Q5*2.20462*2)</f>
        <v>56.923288399999997</v>
      </c>
      <c r="S5" s="20">
        <v>25.25</v>
      </c>
      <c r="T5" s="20">
        <v>23.5</v>
      </c>
      <c r="U5" s="24">
        <f t="shared" ref="U5:U11" si="3">SUM(S5:T5)</f>
        <v>48.75</v>
      </c>
      <c r="V5" s="20"/>
      <c r="W5" s="24">
        <f t="shared" ref="W5:W11" si="4">SUM(N5+R5+U5)</f>
        <v>135.17328839999999</v>
      </c>
      <c r="Z5" s="12"/>
      <c r="AA5" s="12"/>
      <c r="AB5" s="12"/>
      <c r="AC5" s="12"/>
    </row>
    <row r="6" spans="1:29" x14ac:dyDescent="0.3">
      <c r="A6">
        <v>2</v>
      </c>
      <c r="B6" t="s">
        <v>88</v>
      </c>
      <c r="C6" t="s">
        <v>51</v>
      </c>
      <c r="D6" t="s">
        <v>35</v>
      </c>
      <c r="E6" t="s">
        <v>42</v>
      </c>
      <c r="F6" s="21">
        <v>4</v>
      </c>
      <c r="G6" s="21">
        <v>4</v>
      </c>
      <c r="H6" s="21">
        <v>3.5</v>
      </c>
      <c r="I6" s="21">
        <v>3</v>
      </c>
      <c r="J6" s="21">
        <v>3.5</v>
      </c>
      <c r="K6" s="21">
        <v>3</v>
      </c>
      <c r="L6" s="21">
        <v>3</v>
      </c>
      <c r="M6" s="21">
        <v>5.5</v>
      </c>
      <c r="N6" s="24">
        <f t="shared" si="0"/>
        <v>29.5</v>
      </c>
      <c r="O6" s="20">
        <v>6.03</v>
      </c>
      <c r="P6" s="20">
        <v>6.57</v>
      </c>
      <c r="Q6" s="22">
        <f t="shared" si="1"/>
        <v>12.600000000000001</v>
      </c>
      <c r="R6" s="22">
        <f t="shared" si="2"/>
        <v>55.556424</v>
      </c>
      <c r="S6" s="20">
        <v>22.75</v>
      </c>
      <c r="T6" s="20">
        <v>25</v>
      </c>
      <c r="U6" s="24">
        <f t="shared" si="3"/>
        <v>47.75</v>
      </c>
      <c r="V6" s="20"/>
      <c r="W6" s="24">
        <f t="shared" si="4"/>
        <v>132.80642399999999</v>
      </c>
      <c r="Z6" s="12"/>
    </row>
    <row r="7" spans="1:29" x14ac:dyDescent="0.3">
      <c r="A7">
        <v>3</v>
      </c>
      <c r="B7" t="s">
        <v>86</v>
      </c>
      <c r="C7" t="s">
        <v>87</v>
      </c>
      <c r="D7" t="s">
        <v>35</v>
      </c>
      <c r="E7" t="s">
        <v>42</v>
      </c>
      <c r="F7" s="21">
        <v>3</v>
      </c>
      <c r="G7" s="21">
        <v>4.5</v>
      </c>
      <c r="H7" s="21">
        <v>4</v>
      </c>
      <c r="I7" s="21">
        <v>2</v>
      </c>
      <c r="J7" s="21">
        <v>2.5</v>
      </c>
      <c r="K7" s="21">
        <v>2.5</v>
      </c>
      <c r="L7" s="21">
        <v>1.5</v>
      </c>
      <c r="M7" s="21">
        <v>5</v>
      </c>
      <c r="N7" s="24">
        <f t="shared" si="0"/>
        <v>25</v>
      </c>
      <c r="O7" s="20">
        <v>5.97</v>
      </c>
      <c r="P7" s="20">
        <v>7</v>
      </c>
      <c r="Q7" s="22">
        <f t="shared" si="1"/>
        <v>12.969999999999999</v>
      </c>
      <c r="R7" s="22">
        <f t="shared" si="2"/>
        <v>57.187842799999991</v>
      </c>
      <c r="S7" s="20">
        <v>22.5</v>
      </c>
      <c r="T7" s="20">
        <v>23.25</v>
      </c>
      <c r="U7" s="24">
        <f t="shared" si="3"/>
        <v>45.75</v>
      </c>
      <c r="V7" s="20"/>
      <c r="W7" s="24">
        <f t="shared" si="4"/>
        <v>127.9378428</v>
      </c>
      <c r="Z7" s="12"/>
      <c r="AA7" s="12"/>
      <c r="AB7" s="12"/>
      <c r="AC7" s="12"/>
    </row>
    <row r="8" spans="1:29" x14ac:dyDescent="0.3">
      <c r="A8">
        <v>4</v>
      </c>
      <c r="B8" t="s">
        <v>143</v>
      </c>
      <c r="C8" t="s">
        <v>90</v>
      </c>
      <c r="D8" t="s">
        <v>41</v>
      </c>
      <c r="E8" t="s">
        <v>67</v>
      </c>
      <c r="F8" s="21">
        <v>2</v>
      </c>
      <c r="G8" s="21">
        <v>3.5</v>
      </c>
      <c r="H8" s="21">
        <v>3</v>
      </c>
      <c r="I8" s="21">
        <v>3</v>
      </c>
      <c r="J8" s="21">
        <v>3</v>
      </c>
      <c r="K8" s="21">
        <v>3</v>
      </c>
      <c r="L8" s="21">
        <v>2</v>
      </c>
      <c r="M8" s="21">
        <v>5</v>
      </c>
      <c r="N8" s="24">
        <f t="shared" si="0"/>
        <v>24.5</v>
      </c>
      <c r="O8" s="20">
        <v>5.66</v>
      </c>
      <c r="P8" s="20">
        <v>5.57</v>
      </c>
      <c r="Q8" s="22">
        <f t="shared" si="1"/>
        <v>11.23</v>
      </c>
      <c r="R8" s="22">
        <f t="shared" si="2"/>
        <v>49.515765199999997</v>
      </c>
      <c r="S8" s="20">
        <v>22</v>
      </c>
      <c r="T8" s="20">
        <v>22.75</v>
      </c>
      <c r="U8" s="24">
        <f t="shared" si="3"/>
        <v>44.75</v>
      </c>
      <c r="V8" s="20"/>
      <c r="W8" s="24">
        <f t="shared" si="4"/>
        <v>118.7657652</v>
      </c>
      <c r="Z8" s="12"/>
      <c r="AA8" s="12"/>
      <c r="AB8" s="12"/>
      <c r="AC8" s="12"/>
    </row>
    <row r="9" spans="1:29" x14ac:dyDescent="0.3">
      <c r="A9">
        <v>5</v>
      </c>
      <c r="B9" t="s">
        <v>91</v>
      </c>
      <c r="C9">
        <v>770</v>
      </c>
      <c r="D9" t="s">
        <v>58</v>
      </c>
      <c r="F9" s="21">
        <v>2</v>
      </c>
      <c r="G9" s="21">
        <v>4</v>
      </c>
      <c r="H9" s="21">
        <v>2</v>
      </c>
      <c r="I9" s="21">
        <v>4</v>
      </c>
      <c r="J9" s="21">
        <v>4</v>
      </c>
      <c r="K9" s="21">
        <v>5</v>
      </c>
      <c r="L9" s="21">
        <v>1</v>
      </c>
      <c r="M9" s="21">
        <v>4.5</v>
      </c>
      <c r="N9" s="24">
        <f t="shared" si="0"/>
        <v>26.5</v>
      </c>
      <c r="O9" s="20">
        <v>4.6500000000000004</v>
      </c>
      <c r="P9" s="20">
        <v>5.26</v>
      </c>
      <c r="Q9" s="22">
        <f t="shared" si="1"/>
        <v>9.91</v>
      </c>
      <c r="R9" s="22">
        <f t="shared" si="2"/>
        <v>43.695568399999999</v>
      </c>
      <c r="S9" s="20">
        <v>20.75</v>
      </c>
      <c r="T9" s="20">
        <v>22.5</v>
      </c>
      <c r="U9" s="24">
        <f t="shared" si="3"/>
        <v>43.25</v>
      </c>
      <c r="V9" s="20"/>
      <c r="W9" s="24">
        <f t="shared" si="4"/>
        <v>113.4455684</v>
      </c>
      <c r="Z9" s="12"/>
    </row>
    <row r="10" spans="1:29" x14ac:dyDescent="0.3">
      <c r="A10">
        <v>6</v>
      </c>
      <c r="B10" t="s">
        <v>144</v>
      </c>
      <c r="C10" t="s">
        <v>145</v>
      </c>
      <c r="D10" t="s">
        <v>41</v>
      </c>
      <c r="E10" t="s">
        <v>67</v>
      </c>
      <c r="F10" s="21">
        <v>3</v>
      </c>
      <c r="G10" s="21">
        <v>3</v>
      </c>
      <c r="H10" s="21">
        <v>2</v>
      </c>
      <c r="I10" s="21">
        <v>5</v>
      </c>
      <c r="J10" s="21">
        <v>5.5</v>
      </c>
      <c r="K10" s="21">
        <v>5.5</v>
      </c>
      <c r="L10" s="21">
        <v>2</v>
      </c>
      <c r="M10" s="21">
        <v>5</v>
      </c>
      <c r="N10" s="24">
        <f t="shared" si="0"/>
        <v>31</v>
      </c>
      <c r="O10" s="20">
        <v>3.7</v>
      </c>
      <c r="P10" s="20">
        <v>3.73</v>
      </c>
      <c r="Q10" s="22">
        <f t="shared" si="1"/>
        <v>7.43</v>
      </c>
      <c r="R10" s="22">
        <f t="shared" si="2"/>
        <v>32.760653199999993</v>
      </c>
      <c r="S10" s="20">
        <v>20.75</v>
      </c>
      <c r="T10" s="20">
        <v>20.75</v>
      </c>
      <c r="U10" s="24">
        <f t="shared" si="3"/>
        <v>41.5</v>
      </c>
      <c r="V10" s="20"/>
      <c r="W10" s="24">
        <f t="shared" si="4"/>
        <v>105.26065319999999</v>
      </c>
      <c r="Z10" s="12"/>
    </row>
    <row r="11" spans="1:29" x14ac:dyDescent="0.3">
      <c r="A11">
        <v>7</v>
      </c>
      <c r="B11" t="s">
        <v>83</v>
      </c>
      <c r="C11" t="s">
        <v>84</v>
      </c>
      <c r="D11" t="s">
        <v>85</v>
      </c>
      <c r="E11" t="s">
        <v>65</v>
      </c>
      <c r="F11" s="21">
        <v>1</v>
      </c>
      <c r="G11" s="21">
        <v>4.5</v>
      </c>
      <c r="H11" s="21">
        <v>2</v>
      </c>
      <c r="I11" s="21">
        <v>1</v>
      </c>
      <c r="J11" s="21">
        <v>2</v>
      </c>
      <c r="K11" s="21">
        <v>2</v>
      </c>
      <c r="L11" s="21">
        <v>1</v>
      </c>
      <c r="M11" s="21">
        <v>3</v>
      </c>
      <c r="N11" s="24">
        <f t="shared" si="0"/>
        <v>16.5</v>
      </c>
      <c r="O11" s="20">
        <v>4.66</v>
      </c>
      <c r="P11" s="20">
        <v>4.25</v>
      </c>
      <c r="Q11" s="22">
        <f t="shared" si="1"/>
        <v>8.91</v>
      </c>
      <c r="R11" s="22">
        <f t="shared" si="2"/>
        <v>39.286328399999995</v>
      </c>
      <c r="S11" s="20">
        <v>21.5</v>
      </c>
      <c r="T11" s="20">
        <v>20</v>
      </c>
      <c r="U11" s="24">
        <f t="shared" si="3"/>
        <v>41.5</v>
      </c>
      <c r="V11" s="20"/>
      <c r="W11" s="24">
        <f t="shared" si="4"/>
        <v>97.286328400000002</v>
      </c>
      <c r="Z11" s="12"/>
      <c r="AA11" s="12"/>
      <c r="AB11" s="12"/>
      <c r="AC11" s="12"/>
    </row>
    <row r="12" spans="1:29" x14ac:dyDescent="0.3">
      <c r="Z12" s="12"/>
    </row>
    <row r="13" spans="1:29" x14ac:dyDescent="0.3">
      <c r="F13" s="21"/>
      <c r="G13" s="21"/>
      <c r="H13" s="21"/>
      <c r="I13" s="21"/>
      <c r="J13" s="21"/>
      <c r="K13" s="21"/>
      <c r="L13" s="21"/>
      <c r="M13" s="21"/>
      <c r="N13" s="24"/>
      <c r="O13" s="20"/>
      <c r="P13" s="20"/>
      <c r="Q13" s="22"/>
      <c r="R13" s="22"/>
      <c r="S13" s="20"/>
      <c r="T13" s="20"/>
      <c r="U13" s="24"/>
      <c r="V13" s="20"/>
      <c r="W13" s="24"/>
      <c r="Z13" s="12"/>
      <c r="AA13" s="12"/>
      <c r="AB13" s="12"/>
      <c r="AC13" s="12"/>
    </row>
    <row r="14" spans="1:29" x14ac:dyDescent="0.3">
      <c r="Z14" s="12"/>
    </row>
    <row r="15" spans="1:29" x14ac:dyDescent="0.3">
      <c r="A15" t="s">
        <v>24</v>
      </c>
    </row>
    <row r="16" spans="1:29" x14ac:dyDescent="0.3">
      <c r="A16" t="s">
        <v>25</v>
      </c>
    </row>
    <row r="17" spans="1:1" x14ac:dyDescent="0.3">
      <c r="A17" t="s">
        <v>26</v>
      </c>
    </row>
  </sheetData>
  <sortState ref="A5:AC13">
    <sortCondition ref="A5"/>
  </sortState>
  <phoneticPr fontId="10" type="noConversion"/>
  <pageMargins left="0.75000000000000011" right="0.75000000000000011" top="1" bottom="1" header="0.5" footer="0.5"/>
  <pageSetup paperSize="9" scale="9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AC18"/>
  <sheetViews>
    <sheetView zoomScale="98" zoomScaleNormal="98" zoomScalePageLayoutView="98" workbookViewId="0">
      <selection activeCell="J14" sqref="J14"/>
    </sheetView>
  </sheetViews>
  <sheetFormatPr defaultColWidth="8.796875" defaultRowHeight="15.6" x14ac:dyDescent="0.3"/>
  <cols>
    <col min="1" max="1" width="2.19921875" customWidth="1"/>
    <col min="2" max="2" width="6.5" bestFit="1" customWidth="1"/>
    <col min="3" max="3" width="11.19921875" bestFit="1" customWidth="1"/>
    <col min="4" max="4" width="13.796875" bestFit="1" customWidth="1"/>
    <col min="5" max="5" width="11.5" bestFit="1" customWidth="1"/>
    <col min="6" max="6" width="3.69921875" customWidth="1"/>
    <col min="7" max="7" width="3.796875" customWidth="1"/>
    <col min="8" max="8" width="3.69921875" customWidth="1"/>
    <col min="9" max="9" width="3.5" customWidth="1"/>
    <col min="10" max="12" width="3.796875" customWidth="1"/>
    <col min="13" max="13" width="3.69921875" customWidth="1"/>
    <col min="14" max="14" width="5.796875" customWidth="1"/>
    <col min="15" max="15" width="7.69921875" customWidth="1"/>
    <col min="16" max="16" width="5" customWidth="1"/>
    <col min="17" max="18" width="7" customWidth="1"/>
    <col min="19" max="19" width="5.69921875" customWidth="1"/>
    <col min="20" max="20" width="6" customWidth="1"/>
    <col min="21" max="21" width="13.5" bestFit="1" customWidth="1"/>
    <col min="22" max="22" width="0.69921875" customWidth="1"/>
    <col min="23" max="25" width="6.5" customWidth="1"/>
    <col min="26" max="26" width="6.69921875" customWidth="1"/>
    <col min="27" max="28" width="6.796875" customWidth="1"/>
  </cols>
  <sheetData>
    <row r="1" spans="1:29" ht="23.4" x14ac:dyDescent="0.45">
      <c r="A1" s="1">
        <v>2014</v>
      </c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6" t="s">
        <v>0</v>
      </c>
      <c r="U1" s="1">
        <v>2020</v>
      </c>
    </row>
    <row r="2" spans="1:29" ht="21" x14ac:dyDescent="0.4">
      <c r="A2" s="17" t="s">
        <v>32</v>
      </c>
    </row>
    <row r="3" spans="1:29" ht="23.4" x14ac:dyDescent="0.45">
      <c r="A3" t="s">
        <v>92</v>
      </c>
      <c r="O3" s="7" t="s">
        <v>2</v>
      </c>
      <c r="S3" s="7" t="s">
        <v>3</v>
      </c>
      <c r="W3" s="7" t="s">
        <v>4</v>
      </c>
      <c r="AA3" s="7"/>
    </row>
    <row r="4" spans="1:29" ht="132.6" x14ac:dyDescent="0.3">
      <c r="A4" s="8" t="s">
        <v>5</v>
      </c>
      <c r="B4" t="s">
        <v>6</v>
      </c>
      <c r="C4" t="s">
        <v>7</v>
      </c>
      <c r="D4" t="s">
        <v>8</v>
      </c>
      <c r="E4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5" t="s">
        <v>27</v>
      </c>
      <c r="O4" s="9" t="s">
        <v>18</v>
      </c>
      <c r="P4" s="10" t="s">
        <v>19</v>
      </c>
      <c r="Q4" s="11" t="s">
        <v>20</v>
      </c>
      <c r="R4" s="16" t="s">
        <v>28</v>
      </c>
      <c r="S4" t="s">
        <v>21</v>
      </c>
      <c r="T4" t="s">
        <v>22</v>
      </c>
      <c r="U4" s="16" t="s">
        <v>29</v>
      </c>
      <c r="V4" s="14"/>
      <c r="W4" s="13" t="s">
        <v>23</v>
      </c>
      <c r="Z4" s="12"/>
      <c r="AA4" s="12"/>
      <c r="AB4" s="12"/>
      <c r="AC4" s="12"/>
    </row>
    <row r="5" spans="1:29" x14ac:dyDescent="0.3">
      <c r="A5">
        <v>1</v>
      </c>
      <c r="B5" t="s">
        <v>107</v>
      </c>
      <c r="C5" t="s">
        <v>108</v>
      </c>
      <c r="D5" t="s">
        <v>45</v>
      </c>
      <c r="E5" t="s">
        <v>66</v>
      </c>
      <c r="F5" s="21">
        <v>3</v>
      </c>
      <c r="G5" s="21">
        <v>2.5</v>
      </c>
      <c r="H5" s="21">
        <v>4</v>
      </c>
      <c r="I5" s="21">
        <v>4</v>
      </c>
      <c r="J5" s="21">
        <v>3.5</v>
      </c>
      <c r="K5" s="21">
        <v>4.5</v>
      </c>
      <c r="L5" s="21">
        <v>3</v>
      </c>
      <c r="M5" s="21">
        <v>6.5</v>
      </c>
      <c r="N5" s="25">
        <f t="shared" ref="N5:N11" si="0">SUM(F5:M5)</f>
        <v>31</v>
      </c>
      <c r="O5">
        <v>9.02</v>
      </c>
      <c r="P5">
        <v>8.2100000000000009</v>
      </c>
      <c r="Q5" s="22">
        <f>SUM(O5+P5)</f>
        <v>17.23</v>
      </c>
      <c r="R5" s="22">
        <f>SUM(Q5*2.20462*2)</f>
        <v>75.9712052</v>
      </c>
      <c r="S5" s="20">
        <v>27</v>
      </c>
      <c r="T5" s="20">
        <v>26</v>
      </c>
      <c r="U5" s="24">
        <f>SUM(S5:T5)</f>
        <v>53</v>
      </c>
      <c r="W5" s="24">
        <f>SUM(N5+R5+U5)</f>
        <v>159.97120519999999</v>
      </c>
      <c r="Z5" s="12"/>
      <c r="AA5" s="12"/>
      <c r="AB5" s="12"/>
      <c r="AC5" s="12"/>
    </row>
    <row r="6" spans="1:29" x14ac:dyDescent="0.3">
      <c r="A6">
        <v>2</v>
      </c>
      <c r="B6" t="s">
        <v>93</v>
      </c>
      <c r="C6" t="s">
        <v>64</v>
      </c>
      <c r="D6" t="s">
        <v>40</v>
      </c>
      <c r="E6" t="s">
        <v>60</v>
      </c>
      <c r="F6" s="21">
        <v>2</v>
      </c>
      <c r="G6" s="21">
        <v>5.5</v>
      </c>
      <c r="H6" s="21">
        <v>3</v>
      </c>
      <c r="I6" s="21">
        <v>3</v>
      </c>
      <c r="J6" s="21">
        <v>3.5</v>
      </c>
      <c r="K6" s="21">
        <v>4</v>
      </c>
      <c r="L6" s="21">
        <v>2</v>
      </c>
      <c r="M6" s="21">
        <v>4</v>
      </c>
      <c r="N6" s="25">
        <f t="shared" si="0"/>
        <v>27</v>
      </c>
      <c r="O6">
        <v>7.86</v>
      </c>
      <c r="P6">
        <v>7.29</v>
      </c>
      <c r="Q6" s="22">
        <f>SUM(O6+P6)</f>
        <v>15.15</v>
      </c>
      <c r="R6" s="22">
        <f>SUM(Q6*2.20462*2)</f>
        <v>66.79998599999999</v>
      </c>
      <c r="S6" s="20">
        <v>23.5</v>
      </c>
      <c r="T6" s="20">
        <v>24.5</v>
      </c>
      <c r="U6" s="24">
        <f>SUM(S6:T6)</f>
        <v>48</v>
      </c>
      <c r="W6" s="24">
        <f>SUM(N6+R6+U6)</f>
        <v>141.79998599999999</v>
      </c>
      <c r="Z6" s="12"/>
      <c r="AA6" s="12"/>
      <c r="AB6" s="12"/>
      <c r="AC6" s="12"/>
    </row>
    <row r="7" spans="1:29" x14ac:dyDescent="0.3">
      <c r="A7">
        <v>3</v>
      </c>
      <c r="B7" t="s">
        <v>103</v>
      </c>
      <c r="C7" t="s">
        <v>104</v>
      </c>
      <c r="D7" t="s">
        <v>105</v>
      </c>
      <c r="E7" t="s">
        <v>106</v>
      </c>
      <c r="F7" s="21">
        <v>2</v>
      </c>
      <c r="G7" s="21">
        <v>2.5</v>
      </c>
      <c r="H7" s="21">
        <v>2.5</v>
      </c>
      <c r="I7" s="21">
        <v>1</v>
      </c>
      <c r="J7" s="21">
        <v>1</v>
      </c>
      <c r="K7" s="21">
        <v>1.5</v>
      </c>
      <c r="L7" s="21">
        <v>1.5</v>
      </c>
      <c r="M7" s="21">
        <v>4</v>
      </c>
      <c r="N7" s="25">
        <f t="shared" si="0"/>
        <v>16</v>
      </c>
      <c r="O7">
        <v>8.8699999999999992</v>
      </c>
      <c r="P7">
        <v>7.53</v>
      </c>
      <c r="Q7" s="22">
        <f>SUM(O7+P7)</f>
        <v>16.399999999999999</v>
      </c>
      <c r="R7" s="22">
        <f>SUM(Q7*2.20462*2)</f>
        <v>72.31153599999999</v>
      </c>
      <c r="S7" s="20">
        <v>26.5</v>
      </c>
      <c r="T7" s="20">
        <v>23.75</v>
      </c>
      <c r="U7" s="24">
        <f>SUM(S7:T7)</f>
        <v>50.25</v>
      </c>
      <c r="W7" s="24">
        <f>SUM(N7+R7+U7)</f>
        <v>138.56153599999999</v>
      </c>
      <c r="Z7" s="12"/>
    </row>
    <row r="8" spans="1:29" x14ac:dyDescent="0.3">
      <c r="A8">
        <v>4</v>
      </c>
      <c r="B8" t="s">
        <v>94</v>
      </c>
      <c r="C8" t="s">
        <v>95</v>
      </c>
      <c r="D8" t="s">
        <v>40</v>
      </c>
      <c r="E8" t="s">
        <v>96</v>
      </c>
      <c r="F8" s="21">
        <v>3</v>
      </c>
      <c r="G8" s="21">
        <v>2.5</v>
      </c>
      <c r="H8" s="21">
        <v>4.5</v>
      </c>
      <c r="I8" s="21">
        <v>1</v>
      </c>
      <c r="J8" s="21">
        <v>3</v>
      </c>
      <c r="K8" s="21">
        <v>0</v>
      </c>
      <c r="L8" s="21">
        <v>1</v>
      </c>
      <c r="M8" s="21">
        <v>3</v>
      </c>
      <c r="N8" s="25">
        <f t="shared" si="0"/>
        <v>18</v>
      </c>
      <c r="O8">
        <v>7.77</v>
      </c>
      <c r="P8">
        <v>7.01</v>
      </c>
      <c r="Q8" s="22">
        <f>SUM(O8+P8)</f>
        <v>14.78</v>
      </c>
      <c r="R8" s="22">
        <f>SUM(Q8*2.20462*2)</f>
        <v>65.168567199999998</v>
      </c>
      <c r="S8" s="20">
        <v>26</v>
      </c>
      <c r="T8" s="20">
        <v>28</v>
      </c>
      <c r="U8" s="24">
        <f>SUM(S8:T8)</f>
        <v>54</v>
      </c>
      <c r="W8" s="24">
        <f>SUM(N8+R8+U8)</f>
        <v>137.16856719999998</v>
      </c>
      <c r="Z8" s="12"/>
    </row>
    <row r="9" spans="1:29" x14ac:dyDescent="0.3">
      <c r="A9">
        <v>5</v>
      </c>
      <c r="B9" t="s">
        <v>148</v>
      </c>
      <c r="C9" t="s">
        <v>146</v>
      </c>
      <c r="D9" t="s">
        <v>41</v>
      </c>
      <c r="E9" t="s">
        <v>147</v>
      </c>
      <c r="F9" s="21">
        <v>1.5</v>
      </c>
      <c r="G9" s="21">
        <v>3.5</v>
      </c>
      <c r="H9" s="21">
        <v>2.5</v>
      </c>
      <c r="I9" s="21">
        <v>4</v>
      </c>
      <c r="J9" s="21">
        <v>4.5</v>
      </c>
      <c r="K9" s="21">
        <v>5</v>
      </c>
      <c r="L9" s="21">
        <v>1</v>
      </c>
      <c r="M9" s="21">
        <v>4</v>
      </c>
      <c r="N9" s="26">
        <f t="shared" si="0"/>
        <v>26</v>
      </c>
      <c r="O9" s="20">
        <v>7.11</v>
      </c>
      <c r="P9">
        <v>7.19</v>
      </c>
      <c r="Q9" s="22">
        <v>14.3</v>
      </c>
      <c r="R9" s="12">
        <v>63.05</v>
      </c>
      <c r="S9" s="20">
        <v>21.75</v>
      </c>
      <c r="T9" s="20">
        <v>22</v>
      </c>
      <c r="U9" s="17">
        <v>43.75</v>
      </c>
      <c r="W9" s="24">
        <v>132.80000000000001</v>
      </c>
      <c r="Z9" s="12"/>
    </row>
    <row r="10" spans="1:29" x14ac:dyDescent="0.3">
      <c r="A10">
        <v>6</v>
      </c>
      <c r="B10" t="s">
        <v>97</v>
      </c>
      <c r="C10" t="s">
        <v>98</v>
      </c>
      <c r="D10" t="s">
        <v>55</v>
      </c>
      <c r="E10" t="s">
        <v>99</v>
      </c>
      <c r="F10" s="21">
        <v>2</v>
      </c>
      <c r="G10" s="21">
        <v>4.5</v>
      </c>
      <c r="H10" s="21">
        <v>4</v>
      </c>
      <c r="I10" s="21">
        <v>3</v>
      </c>
      <c r="J10" s="21">
        <v>3.5</v>
      </c>
      <c r="K10" s="21">
        <v>4</v>
      </c>
      <c r="L10" s="21">
        <v>2.5</v>
      </c>
      <c r="M10" s="21">
        <v>4</v>
      </c>
      <c r="N10" s="25">
        <f t="shared" si="0"/>
        <v>27.5</v>
      </c>
      <c r="O10">
        <v>6.13</v>
      </c>
      <c r="P10">
        <v>5.89</v>
      </c>
      <c r="Q10" s="22">
        <f>SUM(O10+P10)</f>
        <v>12.02</v>
      </c>
      <c r="R10" s="22">
        <f>SUM(Q10*2.20462*2)</f>
        <v>52.999064799999992</v>
      </c>
      <c r="S10" s="20">
        <v>26</v>
      </c>
      <c r="T10" s="20">
        <v>24.5</v>
      </c>
      <c r="U10" s="24">
        <f>SUM(S10:T10)</f>
        <v>50.5</v>
      </c>
      <c r="W10" s="24">
        <f>SUM(N10+R10+U10)</f>
        <v>130.99906479999999</v>
      </c>
      <c r="Z10" s="12"/>
      <c r="AA10" s="12"/>
      <c r="AB10" s="12"/>
      <c r="AC10" s="12"/>
    </row>
    <row r="11" spans="1:29" x14ac:dyDescent="0.3">
      <c r="A11">
        <v>7</v>
      </c>
      <c r="B11" t="s">
        <v>100</v>
      </c>
      <c r="C11" t="s">
        <v>101</v>
      </c>
      <c r="D11" t="s">
        <v>55</v>
      </c>
      <c r="E11" t="s">
        <v>102</v>
      </c>
      <c r="F11" s="21">
        <v>2</v>
      </c>
      <c r="G11" s="21">
        <v>3.5</v>
      </c>
      <c r="H11" s="21">
        <v>1</v>
      </c>
      <c r="I11" s="21">
        <v>5</v>
      </c>
      <c r="J11" s="21">
        <v>5.5</v>
      </c>
      <c r="K11" s="21">
        <v>5</v>
      </c>
      <c r="L11" s="21">
        <v>1.5</v>
      </c>
      <c r="M11" s="21">
        <v>3.5</v>
      </c>
      <c r="N11" s="25">
        <f t="shared" si="0"/>
        <v>27</v>
      </c>
      <c r="O11" s="20">
        <v>5.83</v>
      </c>
      <c r="P11" s="20">
        <v>5.82</v>
      </c>
      <c r="Q11" s="22">
        <f>SUM(O11+P11)</f>
        <v>11.65</v>
      </c>
      <c r="R11" s="22">
        <f>SUM(Q11*2.20462*2)</f>
        <v>51.367645999999993</v>
      </c>
      <c r="S11" s="20">
        <v>21</v>
      </c>
      <c r="T11" s="20">
        <v>21</v>
      </c>
      <c r="U11" s="24">
        <f>SUM(S11:T11)</f>
        <v>42</v>
      </c>
      <c r="W11" s="24">
        <f>SUM(N11+R11+U11)</f>
        <v>120.36764599999999</v>
      </c>
      <c r="Z11" s="12"/>
    </row>
    <row r="12" spans="1:29" x14ac:dyDescent="0.3">
      <c r="Z12" s="12"/>
    </row>
    <row r="13" spans="1:29" x14ac:dyDescent="0.3">
      <c r="Z13" s="12"/>
    </row>
    <row r="16" spans="1:29" x14ac:dyDescent="0.3">
      <c r="A16" t="s">
        <v>24</v>
      </c>
    </row>
    <row r="17" spans="1:1" x14ac:dyDescent="0.3">
      <c r="A17" t="s">
        <v>25</v>
      </c>
    </row>
    <row r="18" spans="1:1" x14ac:dyDescent="0.3">
      <c r="A18" t="s">
        <v>26</v>
      </c>
    </row>
  </sheetData>
  <autoFilter ref="A1:W22">
    <filterColumn colId="21">
      <filters blank="1"/>
    </filterColumn>
  </autoFilter>
  <sortState ref="A5:AC10">
    <sortCondition ref="A5"/>
  </sortState>
  <phoneticPr fontId="10" type="noConversion"/>
  <pageMargins left="0.75000000000000011" right="0.75000000000000011" top="1" bottom="1" header="0.5" footer="0.5"/>
  <pageSetup paperSize="9" scale="9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8"/>
  <sheetViews>
    <sheetView zoomScale="97" zoomScaleNormal="97" zoomScalePageLayoutView="97" workbookViewId="0">
      <selection activeCell="E12" sqref="E12"/>
    </sheetView>
  </sheetViews>
  <sheetFormatPr defaultColWidth="8.796875" defaultRowHeight="15.6" x14ac:dyDescent="0.3"/>
  <cols>
    <col min="1" max="1" width="2.5" customWidth="1"/>
    <col min="2" max="2" width="8.19921875" bestFit="1" customWidth="1"/>
    <col min="3" max="3" width="10" bestFit="1" customWidth="1"/>
    <col min="4" max="4" width="13.69921875" bestFit="1" customWidth="1"/>
    <col min="5" max="5" width="8.19921875" bestFit="1" customWidth="1"/>
    <col min="6" max="6" width="3.796875" customWidth="1"/>
    <col min="7" max="7" width="3.5" customWidth="1"/>
    <col min="8" max="8" width="3.796875" customWidth="1"/>
    <col min="9" max="9" width="3.69921875" customWidth="1"/>
    <col min="10" max="11" width="3.5" customWidth="1"/>
    <col min="12" max="13" width="3.69921875" customWidth="1"/>
    <col min="14" max="14" width="6.296875" customWidth="1"/>
    <col min="15" max="16" width="5" customWidth="1"/>
    <col min="17" max="17" width="6.69921875" customWidth="1"/>
    <col min="18" max="18" width="7.19921875" customWidth="1"/>
    <col min="19" max="19" width="6.296875" customWidth="1"/>
    <col min="20" max="20" width="6.5" customWidth="1"/>
    <col min="21" max="21" width="7.296875" customWidth="1"/>
    <col min="22" max="22" width="0.69921875" customWidth="1"/>
    <col min="23" max="23" width="7.19921875" customWidth="1"/>
    <col min="24" max="25" width="6.5" customWidth="1"/>
    <col min="26" max="26" width="6.69921875" customWidth="1"/>
    <col min="27" max="28" width="6.796875" customWidth="1"/>
  </cols>
  <sheetData>
    <row r="1" spans="1:29" ht="23.4" x14ac:dyDescent="0.45">
      <c r="B1" s="1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6" t="s">
        <v>0</v>
      </c>
      <c r="U1" s="1">
        <v>2020</v>
      </c>
    </row>
    <row r="2" spans="1:29" ht="21" x14ac:dyDescent="0.4">
      <c r="A2" s="17" t="s">
        <v>33</v>
      </c>
    </row>
    <row r="3" spans="1:29" ht="23.4" x14ac:dyDescent="0.45">
      <c r="A3" t="s">
        <v>109</v>
      </c>
      <c r="O3" s="7" t="s">
        <v>2</v>
      </c>
      <c r="S3" s="7" t="s">
        <v>3</v>
      </c>
      <c r="W3" s="7" t="s">
        <v>4</v>
      </c>
      <c r="AA3" s="7"/>
    </row>
    <row r="4" spans="1:29" ht="132.6" x14ac:dyDescent="0.3">
      <c r="A4" s="8" t="s">
        <v>5</v>
      </c>
      <c r="B4" t="s">
        <v>6</v>
      </c>
      <c r="C4" t="s">
        <v>7</v>
      </c>
      <c r="D4" t="s">
        <v>8</v>
      </c>
      <c r="E4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5" t="s">
        <v>27</v>
      </c>
      <c r="O4" s="9" t="s">
        <v>18</v>
      </c>
      <c r="P4" s="10" t="s">
        <v>19</v>
      </c>
      <c r="Q4" s="11" t="s">
        <v>20</v>
      </c>
      <c r="R4" s="16" t="s">
        <v>28</v>
      </c>
      <c r="S4" t="s">
        <v>21</v>
      </c>
      <c r="T4" t="s">
        <v>22</v>
      </c>
      <c r="U4" s="16" t="s">
        <v>29</v>
      </c>
      <c r="V4" s="14"/>
      <c r="W4" s="13" t="s">
        <v>23</v>
      </c>
      <c r="Z4" s="12"/>
      <c r="AA4" s="12"/>
      <c r="AB4" s="12"/>
      <c r="AC4" s="12"/>
    </row>
    <row r="5" spans="1:29" x14ac:dyDescent="0.3">
      <c r="A5">
        <v>1</v>
      </c>
      <c r="B5" t="s">
        <v>115</v>
      </c>
      <c r="C5" t="s">
        <v>59</v>
      </c>
      <c r="D5" t="s">
        <v>61</v>
      </c>
      <c r="E5" t="s">
        <v>57</v>
      </c>
      <c r="F5" s="21">
        <v>0</v>
      </c>
      <c r="G5" s="21">
        <v>1</v>
      </c>
      <c r="H5" s="21">
        <v>2</v>
      </c>
      <c r="I5" s="21">
        <v>1</v>
      </c>
      <c r="J5" s="21">
        <v>1</v>
      </c>
      <c r="K5" s="21">
        <v>2</v>
      </c>
      <c r="L5" s="21">
        <v>0</v>
      </c>
      <c r="M5" s="21">
        <v>3</v>
      </c>
      <c r="N5" s="24">
        <f>SUM(F5:M5)</f>
        <v>10</v>
      </c>
      <c r="O5" s="20">
        <v>9.3800000000000008</v>
      </c>
      <c r="P5" s="20">
        <v>8.6199999999999992</v>
      </c>
      <c r="Q5" s="22">
        <f>SUM(O5:P5)</f>
        <v>18</v>
      </c>
      <c r="R5" s="22">
        <f>SUM(Q5*2.20462*2)</f>
        <v>79.366319999999988</v>
      </c>
      <c r="S5" s="20">
        <v>24.25</v>
      </c>
      <c r="T5" s="20">
        <v>24</v>
      </c>
      <c r="U5" s="24">
        <f>SUM(S5:T5)</f>
        <v>48.25</v>
      </c>
      <c r="V5" s="17"/>
      <c r="W5" s="24">
        <f>SUM(N5+R5+U5)</f>
        <v>137.61631999999997</v>
      </c>
      <c r="Z5" s="12"/>
      <c r="AA5" s="12"/>
      <c r="AB5" s="12"/>
      <c r="AC5" s="12"/>
    </row>
    <row r="6" spans="1:29" x14ac:dyDescent="0.3">
      <c r="A6">
        <v>2</v>
      </c>
      <c r="B6" t="s">
        <v>110</v>
      </c>
      <c r="C6" t="s">
        <v>111</v>
      </c>
      <c r="D6" t="s">
        <v>45</v>
      </c>
      <c r="E6" t="s">
        <v>48</v>
      </c>
      <c r="F6" s="21">
        <v>1</v>
      </c>
      <c r="G6" s="21">
        <v>5</v>
      </c>
      <c r="H6" s="21">
        <v>2</v>
      </c>
      <c r="I6" s="21">
        <v>5</v>
      </c>
      <c r="J6" s="21">
        <v>5</v>
      </c>
      <c r="K6" s="21">
        <v>5</v>
      </c>
      <c r="L6" s="21">
        <v>1</v>
      </c>
      <c r="M6" s="21">
        <v>4</v>
      </c>
      <c r="N6" s="24">
        <f>SUM(F6:M6)</f>
        <v>28</v>
      </c>
      <c r="O6" s="20">
        <v>7.32</v>
      </c>
      <c r="P6" s="20">
        <v>6.7</v>
      </c>
      <c r="Q6" s="22">
        <f>SUM(O6:P6)</f>
        <v>14.02</v>
      </c>
      <c r="R6" s="22">
        <f>SUM(Q6*2.20462*2)</f>
        <v>61.817544799999993</v>
      </c>
      <c r="S6" s="20">
        <v>23</v>
      </c>
      <c r="T6" s="20">
        <v>22.5</v>
      </c>
      <c r="U6" s="24">
        <f>SUM(S6:T6)</f>
        <v>45.5</v>
      </c>
      <c r="V6" s="17"/>
      <c r="W6" s="24">
        <f>SUM(N6+R6+U6)</f>
        <v>135.31754480000001</v>
      </c>
      <c r="Z6" s="12"/>
      <c r="AA6" s="12"/>
      <c r="AB6" s="12"/>
      <c r="AC6" s="12"/>
    </row>
    <row r="7" spans="1:29" x14ac:dyDescent="0.3">
      <c r="A7">
        <v>3</v>
      </c>
      <c r="B7" t="s">
        <v>112</v>
      </c>
      <c r="C7" t="s">
        <v>113</v>
      </c>
      <c r="D7" t="s">
        <v>114</v>
      </c>
      <c r="E7" t="s">
        <v>46</v>
      </c>
      <c r="F7">
        <v>2</v>
      </c>
      <c r="G7" s="21">
        <v>3</v>
      </c>
      <c r="H7" s="21">
        <v>1.5</v>
      </c>
      <c r="I7" s="21">
        <v>4</v>
      </c>
      <c r="J7" s="21">
        <v>4</v>
      </c>
      <c r="K7" s="21">
        <v>5</v>
      </c>
      <c r="L7" s="21">
        <v>2</v>
      </c>
      <c r="M7" s="21">
        <v>3</v>
      </c>
      <c r="N7" s="24">
        <f>SUM(F7:M7)</f>
        <v>24.5</v>
      </c>
      <c r="O7" s="20">
        <v>7.04</v>
      </c>
      <c r="P7" s="20">
        <v>6.81</v>
      </c>
      <c r="Q7" s="22">
        <f>SUM(O7:P7)</f>
        <v>13.85</v>
      </c>
      <c r="R7" s="22">
        <f>SUM(Q7*2.20462*2)</f>
        <v>61.067973999999992</v>
      </c>
      <c r="S7" s="20">
        <v>24.5</v>
      </c>
      <c r="T7" s="20">
        <v>23.25</v>
      </c>
      <c r="U7" s="24">
        <f>SUM(S7:T7)</f>
        <v>47.75</v>
      </c>
      <c r="V7" s="17"/>
      <c r="W7" s="24">
        <f>SUM(N7+R7+U7)</f>
        <v>133.31797399999999</v>
      </c>
      <c r="Z7" s="12"/>
      <c r="AA7" s="12"/>
      <c r="AB7" s="12"/>
      <c r="AC7" s="12"/>
    </row>
    <row r="8" spans="1:29" x14ac:dyDescent="0.3">
      <c r="A8">
        <v>4</v>
      </c>
      <c r="B8" t="s">
        <v>138</v>
      </c>
      <c r="C8" t="s">
        <v>154</v>
      </c>
      <c r="D8" t="s">
        <v>41</v>
      </c>
      <c r="E8" t="s">
        <v>153</v>
      </c>
      <c r="F8">
        <v>1</v>
      </c>
      <c r="G8" s="21">
        <v>1</v>
      </c>
      <c r="H8" s="21">
        <v>3</v>
      </c>
      <c r="I8" s="21">
        <v>3</v>
      </c>
      <c r="J8" s="21">
        <v>3</v>
      </c>
      <c r="K8" s="21">
        <v>3</v>
      </c>
      <c r="L8" s="21">
        <v>0.5</v>
      </c>
      <c r="M8" s="21">
        <v>2</v>
      </c>
      <c r="N8" s="24">
        <f>SUM(F8:M8)</f>
        <v>16.5</v>
      </c>
      <c r="O8" s="20">
        <v>7.71</v>
      </c>
      <c r="P8" s="20">
        <v>7.74</v>
      </c>
      <c r="Q8" s="22">
        <f>SUM(O8:P8)</f>
        <v>15.45</v>
      </c>
      <c r="R8" s="22">
        <f>SUM(Q8*2.20462*2)</f>
        <v>68.12275799999999</v>
      </c>
      <c r="S8" s="20">
        <v>23.5</v>
      </c>
      <c r="T8" s="20">
        <v>23</v>
      </c>
      <c r="U8" s="24">
        <f>SUM(S8:T8)</f>
        <v>46.5</v>
      </c>
      <c r="V8" s="17"/>
      <c r="W8" s="24">
        <f>SUM(N8+R8+U8)</f>
        <v>131.12275799999998</v>
      </c>
      <c r="Z8" s="12"/>
      <c r="AA8" s="12"/>
      <c r="AB8" s="12"/>
      <c r="AC8" s="12"/>
    </row>
    <row r="9" spans="1:29" x14ac:dyDescent="0.3">
      <c r="Z9" s="12"/>
      <c r="AA9" s="12"/>
      <c r="AB9" s="12"/>
      <c r="AC9" s="12"/>
    </row>
    <row r="10" spans="1:29" x14ac:dyDescent="0.3">
      <c r="Z10" s="12"/>
      <c r="AA10" s="12"/>
      <c r="AB10" s="12"/>
      <c r="AC10" s="12"/>
    </row>
    <row r="11" spans="1:29" x14ac:dyDescent="0.3">
      <c r="Z11" s="12"/>
    </row>
    <row r="12" spans="1:29" x14ac:dyDescent="0.3">
      <c r="Z12" s="12"/>
    </row>
    <row r="13" spans="1:29" x14ac:dyDescent="0.3">
      <c r="Z13" s="12"/>
    </row>
    <row r="14" spans="1:29" x14ac:dyDescent="0.3">
      <c r="Z14" s="12"/>
    </row>
    <row r="15" spans="1:29" x14ac:dyDescent="0.3">
      <c r="Z15" s="12"/>
    </row>
    <row r="16" spans="1:29" x14ac:dyDescent="0.3">
      <c r="A16" t="s">
        <v>24</v>
      </c>
      <c r="Z16" s="12"/>
    </row>
    <row r="17" spans="1:26" x14ac:dyDescent="0.3">
      <c r="A17" t="s">
        <v>25</v>
      </c>
      <c r="Z17" s="12"/>
    </row>
    <row r="18" spans="1:26" x14ac:dyDescent="0.3">
      <c r="A18" t="s">
        <v>26</v>
      </c>
    </row>
  </sheetData>
  <sortState ref="A5:AC9">
    <sortCondition ref="A5"/>
  </sortState>
  <phoneticPr fontId="10" type="noConversion"/>
  <pageMargins left="0.75000000000000011" right="0.75000000000000011" top="1" bottom="1" header="0.5" footer="0.5"/>
  <pageSetup paperSize="9" scale="9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34"/>
  <sheetViews>
    <sheetView tabSelected="1" zoomScale="97" zoomScaleNormal="97" zoomScalePageLayoutView="97" workbookViewId="0">
      <selection activeCell="X19" sqref="X19"/>
    </sheetView>
  </sheetViews>
  <sheetFormatPr defaultColWidth="8.796875" defaultRowHeight="15.6" x14ac:dyDescent="0.3"/>
  <cols>
    <col min="1" max="1" width="1.796875" customWidth="1"/>
    <col min="2" max="2" width="6.296875" bestFit="1" customWidth="1"/>
    <col min="3" max="3" width="7.19921875" bestFit="1" customWidth="1"/>
    <col min="4" max="4" width="11.796875" customWidth="1"/>
    <col min="5" max="5" width="8.19921875" bestFit="1" customWidth="1"/>
    <col min="6" max="7" width="3.796875" customWidth="1"/>
    <col min="8" max="8" width="3.69921875" customWidth="1"/>
    <col min="9" max="9" width="4" customWidth="1"/>
    <col min="10" max="10" width="4.19921875" customWidth="1"/>
    <col min="11" max="11" width="4.5" customWidth="1"/>
    <col min="12" max="12" width="3.69921875" customWidth="1"/>
    <col min="13" max="13" width="4" customWidth="1"/>
    <col min="14" max="14" width="5.5" customWidth="1"/>
    <col min="15" max="16" width="4.5" customWidth="1"/>
    <col min="17" max="17" width="7" customWidth="1"/>
    <col min="18" max="18" width="7.19921875" customWidth="1"/>
    <col min="19" max="19" width="5.796875" customWidth="1"/>
    <col min="20" max="20" width="6.19921875" customWidth="1"/>
    <col min="21" max="21" width="7.5" customWidth="1"/>
    <col min="22" max="22" width="0.69921875" customWidth="1"/>
    <col min="23" max="25" width="6.5" customWidth="1"/>
    <col min="26" max="26" width="6.69921875" customWidth="1"/>
    <col min="27" max="28" width="6.796875" customWidth="1"/>
  </cols>
  <sheetData>
    <row r="1" spans="1:29" ht="23.4" x14ac:dyDescent="0.45">
      <c r="A1" s="1">
        <v>2014</v>
      </c>
      <c r="F1" s="3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6" t="s">
        <v>0</v>
      </c>
      <c r="U1" s="1">
        <v>2020</v>
      </c>
    </row>
    <row r="2" spans="1:29" ht="21" x14ac:dyDescent="0.4">
      <c r="A2" s="17" t="s">
        <v>116</v>
      </c>
    </row>
    <row r="3" spans="1:29" ht="23.4" x14ac:dyDescent="0.45">
      <c r="A3" t="s">
        <v>92</v>
      </c>
      <c r="O3" s="7" t="s">
        <v>2</v>
      </c>
      <c r="S3" s="7" t="s">
        <v>3</v>
      </c>
      <c r="V3" s="7" t="s">
        <v>4</v>
      </c>
      <c r="AA3" s="7"/>
    </row>
    <row r="4" spans="1:29" ht="132.6" x14ac:dyDescent="0.3">
      <c r="A4" s="8" t="s">
        <v>5</v>
      </c>
      <c r="B4" t="s">
        <v>6</v>
      </c>
      <c r="C4" t="s">
        <v>7</v>
      </c>
      <c r="D4" t="s">
        <v>8</v>
      </c>
      <c r="E4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5" t="s">
        <v>27</v>
      </c>
      <c r="O4" s="9" t="s">
        <v>18</v>
      </c>
      <c r="P4" s="10" t="s">
        <v>19</v>
      </c>
      <c r="Q4" s="11" t="s">
        <v>20</v>
      </c>
      <c r="R4" s="16" t="s">
        <v>28</v>
      </c>
      <c r="S4" t="s">
        <v>21</v>
      </c>
      <c r="T4" t="s">
        <v>22</v>
      </c>
      <c r="U4" s="16" t="s">
        <v>29</v>
      </c>
      <c r="V4" s="14"/>
      <c r="W4" s="13" t="s">
        <v>23</v>
      </c>
      <c r="Z4" s="12"/>
      <c r="AA4" s="12"/>
      <c r="AB4" s="12"/>
      <c r="AC4" s="12"/>
    </row>
    <row r="5" spans="1:29" x14ac:dyDescent="0.3">
      <c r="A5">
        <v>1</v>
      </c>
      <c r="B5" t="s">
        <v>118</v>
      </c>
      <c r="C5" t="s">
        <v>54</v>
      </c>
      <c r="D5" t="s">
        <v>55</v>
      </c>
      <c r="E5" t="s">
        <v>71</v>
      </c>
      <c r="F5" s="21">
        <v>2</v>
      </c>
      <c r="G5" s="21">
        <v>1</v>
      </c>
      <c r="H5" s="21">
        <v>4.5</v>
      </c>
      <c r="I5" s="21">
        <v>5</v>
      </c>
      <c r="J5" s="21">
        <v>5</v>
      </c>
      <c r="K5" s="21">
        <v>5</v>
      </c>
      <c r="L5" s="21">
        <v>3</v>
      </c>
      <c r="M5" s="21">
        <v>6</v>
      </c>
      <c r="N5" s="25">
        <f>SUM(F5:M5)</f>
        <v>31.5</v>
      </c>
      <c r="O5" s="20">
        <v>8</v>
      </c>
      <c r="P5" s="20">
        <v>8.17</v>
      </c>
      <c r="Q5" s="12">
        <f>SUM(O5+P5)</f>
        <v>16.170000000000002</v>
      </c>
      <c r="R5" s="22">
        <f>SUM(Q5*2.20462*2)</f>
        <v>71.297410799999994</v>
      </c>
      <c r="S5" s="20">
        <v>26.5</v>
      </c>
      <c r="T5" s="20">
        <v>25.25</v>
      </c>
      <c r="U5" s="17">
        <f>SUM(S5:T5)</f>
        <v>51.75</v>
      </c>
      <c r="V5" s="17"/>
      <c r="W5" s="24">
        <f>SUM(N5+R5+U5)</f>
        <v>154.54741079999999</v>
      </c>
      <c r="Z5" s="12"/>
      <c r="AA5" s="12"/>
      <c r="AB5" s="12"/>
      <c r="AC5" s="12"/>
    </row>
    <row r="6" spans="1:29" x14ac:dyDescent="0.3">
      <c r="A6">
        <v>2</v>
      </c>
      <c r="B6" t="s">
        <v>117</v>
      </c>
      <c r="C6" t="s">
        <v>56</v>
      </c>
      <c r="D6" t="s">
        <v>55</v>
      </c>
      <c r="E6" t="s">
        <v>70</v>
      </c>
      <c r="F6" s="21">
        <v>2</v>
      </c>
      <c r="G6" s="21">
        <v>4</v>
      </c>
      <c r="H6" s="21">
        <v>2.5</v>
      </c>
      <c r="I6" s="21">
        <v>2</v>
      </c>
      <c r="J6" s="21">
        <v>2</v>
      </c>
      <c r="K6" s="21">
        <v>3</v>
      </c>
      <c r="L6" s="21">
        <v>1</v>
      </c>
      <c r="M6" s="21">
        <v>4</v>
      </c>
      <c r="N6" s="25">
        <f>SUM(F6:M6)</f>
        <v>20.5</v>
      </c>
      <c r="O6" s="20">
        <v>8.35</v>
      </c>
      <c r="P6" s="20">
        <v>9.25</v>
      </c>
      <c r="Q6" s="22">
        <f>SUM(O6+P6)</f>
        <v>17.600000000000001</v>
      </c>
      <c r="R6" s="22">
        <f>SUM(Q6*2.20462*2)</f>
        <v>77.602624000000006</v>
      </c>
      <c r="S6" s="20">
        <v>25.5</v>
      </c>
      <c r="T6" s="20">
        <v>25.25</v>
      </c>
      <c r="U6" s="17">
        <f>SUM(S6:T6)</f>
        <v>50.75</v>
      </c>
      <c r="V6" s="17"/>
      <c r="W6" s="24">
        <f>SUM(N6+R6+U6)</f>
        <v>148.85262399999999</v>
      </c>
      <c r="Z6" s="12"/>
      <c r="AA6" s="12"/>
      <c r="AB6" s="12"/>
      <c r="AC6" s="12"/>
    </row>
    <row r="7" spans="1:29" x14ac:dyDescent="0.3">
      <c r="A7">
        <v>3</v>
      </c>
      <c r="B7" t="s">
        <v>120</v>
      </c>
      <c r="C7" t="s">
        <v>121</v>
      </c>
      <c r="D7" t="s">
        <v>40</v>
      </c>
      <c r="E7" t="s">
        <v>60</v>
      </c>
      <c r="F7" s="21">
        <v>2</v>
      </c>
      <c r="G7" s="21">
        <v>1</v>
      </c>
      <c r="H7" s="21">
        <v>2.5</v>
      </c>
      <c r="I7" s="21">
        <v>2</v>
      </c>
      <c r="J7" s="21">
        <v>2.5</v>
      </c>
      <c r="K7" s="21">
        <v>3</v>
      </c>
      <c r="L7" s="21">
        <v>1.5</v>
      </c>
      <c r="M7" s="21">
        <v>3</v>
      </c>
      <c r="N7" s="25">
        <v>17.5</v>
      </c>
      <c r="O7" s="20">
        <v>9.59</v>
      </c>
      <c r="P7" s="20">
        <v>8.8800000000000008</v>
      </c>
      <c r="Q7" s="17">
        <v>18.47</v>
      </c>
      <c r="R7" s="17">
        <v>81.44</v>
      </c>
      <c r="S7" s="20">
        <v>24.5</v>
      </c>
      <c r="T7" s="20">
        <v>24.5</v>
      </c>
      <c r="U7" s="24">
        <v>49</v>
      </c>
      <c r="W7" s="24">
        <v>147.94</v>
      </c>
      <c r="Z7" s="12"/>
      <c r="AA7" s="12"/>
      <c r="AB7" s="12"/>
      <c r="AC7" s="12"/>
    </row>
    <row r="8" spans="1:29" x14ac:dyDescent="0.3">
      <c r="A8">
        <v>4</v>
      </c>
      <c r="B8" t="s">
        <v>119</v>
      </c>
      <c r="C8" t="s">
        <v>62</v>
      </c>
      <c r="D8" t="s">
        <v>55</v>
      </c>
      <c r="E8" t="s">
        <v>71</v>
      </c>
      <c r="F8" s="21">
        <v>2</v>
      </c>
      <c r="G8" s="21">
        <v>1.5</v>
      </c>
      <c r="H8" s="21">
        <v>2</v>
      </c>
      <c r="I8">
        <v>1.5</v>
      </c>
      <c r="J8" s="21">
        <v>1.5</v>
      </c>
      <c r="K8" s="21">
        <v>2</v>
      </c>
      <c r="L8" s="21">
        <v>1</v>
      </c>
      <c r="M8" s="21">
        <v>3</v>
      </c>
      <c r="N8" s="25">
        <f t="shared" ref="N8" si="0">SUM(F8:M8)</f>
        <v>14.5</v>
      </c>
      <c r="O8" s="20">
        <v>8.07</v>
      </c>
      <c r="P8" s="20">
        <v>7.85</v>
      </c>
      <c r="Q8" s="12">
        <v>15.92</v>
      </c>
      <c r="R8" s="22">
        <f>SUM(Q8*2.20462*2)</f>
        <v>70.195100799999992</v>
      </c>
      <c r="S8" s="20">
        <v>23.75</v>
      </c>
      <c r="T8" s="20">
        <v>24.25</v>
      </c>
      <c r="U8" s="24">
        <f>SUM(S8:T8)</f>
        <v>48</v>
      </c>
      <c r="V8" s="17"/>
      <c r="W8" s="24">
        <f t="shared" ref="W8" si="1">SUM(N8+R8+U8)</f>
        <v>132.69510079999998</v>
      </c>
      <c r="Z8" s="12"/>
      <c r="AA8" s="12"/>
      <c r="AB8" s="12"/>
      <c r="AC8" s="12"/>
    </row>
    <row r="9" spans="1:29" x14ac:dyDescent="0.3">
      <c r="Z9" s="12"/>
      <c r="AA9" s="12"/>
      <c r="AB9" s="12"/>
      <c r="AC9" s="12"/>
    </row>
    <row r="10" spans="1:29" x14ac:dyDescent="0.3">
      <c r="Z10" s="12"/>
      <c r="AA10" s="12"/>
      <c r="AB10" s="12"/>
      <c r="AC10" s="12"/>
    </row>
    <row r="11" spans="1:29" x14ac:dyDescent="0.3">
      <c r="Z11" s="12"/>
    </row>
    <row r="12" spans="1:29" x14ac:dyDescent="0.3">
      <c r="Z12" s="12"/>
    </row>
    <row r="13" spans="1:29" x14ac:dyDescent="0.3">
      <c r="Z13" s="12"/>
    </row>
    <row r="14" spans="1:29" x14ac:dyDescent="0.3">
      <c r="Z14" s="12"/>
    </row>
    <row r="15" spans="1:29" x14ac:dyDescent="0.3">
      <c r="Z15" s="12"/>
    </row>
    <row r="16" spans="1:29" x14ac:dyDescent="0.3">
      <c r="A16" t="s">
        <v>24</v>
      </c>
      <c r="Z16" s="12"/>
    </row>
    <row r="17" spans="1:26" x14ac:dyDescent="0.3">
      <c r="A17" t="s">
        <v>25</v>
      </c>
      <c r="Z17" s="12"/>
    </row>
    <row r="18" spans="1:26" x14ac:dyDescent="0.3">
      <c r="A18" t="s">
        <v>26</v>
      </c>
    </row>
    <row r="21" spans="1:26" x14ac:dyDescent="0.3">
      <c r="Q21" s="12"/>
      <c r="R21" s="12"/>
    </row>
    <row r="22" spans="1:26" x14ac:dyDescent="0.3">
      <c r="Q22" s="12"/>
      <c r="R22" s="12"/>
    </row>
    <row r="23" spans="1:26" x14ac:dyDescent="0.3">
      <c r="Q23" s="12"/>
      <c r="R23" s="12"/>
    </row>
    <row r="24" spans="1:26" x14ac:dyDescent="0.3">
      <c r="Q24" s="12"/>
      <c r="R24" s="12"/>
    </row>
    <row r="25" spans="1:26" x14ac:dyDescent="0.3">
      <c r="Q25" s="12"/>
      <c r="R25" s="12"/>
    </row>
    <row r="26" spans="1:26" x14ac:dyDescent="0.3">
      <c r="Q26" s="12"/>
      <c r="R26" s="12"/>
    </row>
    <row r="27" spans="1:26" x14ac:dyDescent="0.3">
      <c r="Q27" s="12"/>
      <c r="R27" s="12"/>
    </row>
    <row r="28" spans="1:26" x14ac:dyDescent="0.3">
      <c r="Q28" s="12"/>
      <c r="R28" s="12"/>
    </row>
    <row r="29" spans="1:26" x14ac:dyDescent="0.3">
      <c r="Q29" s="12"/>
      <c r="R29" s="12"/>
    </row>
    <row r="30" spans="1:26" x14ac:dyDescent="0.3">
      <c r="Q30" s="12"/>
      <c r="R30" s="12"/>
    </row>
    <row r="31" spans="1:26" x14ac:dyDescent="0.3">
      <c r="Q31" s="12"/>
      <c r="R31" s="12"/>
    </row>
    <row r="32" spans="1:26" x14ac:dyDescent="0.3">
      <c r="Q32" s="12"/>
      <c r="R32" s="12"/>
    </row>
    <row r="33" spans="17:18" x14ac:dyDescent="0.3">
      <c r="Q33" s="12"/>
      <c r="R33" s="12"/>
    </row>
    <row r="34" spans="17:18" x14ac:dyDescent="0.3">
      <c r="Q34" s="12"/>
      <c r="R34" s="12"/>
    </row>
  </sheetData>
  <sortState ref="A5:AC7">
    <sortCondition ref="A5"/>
  </sortState>
  <phoneticPr fontId="10" type="noConversion"/>
  <pageMargins left="0.75000000000000011" right="0.75000000000000011" top="1" bottom="1" header="0.5" footer="0.5"/>
  <pageSetup paperSize="9" scale="9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8"/>
  <sheetViews>
    <sheetView topLeftCell="B1" zoomScale="99" zoomScaleNormal="99" zoomScalePageLayoutView="99" workbookViewId="0">
      <selection activeCell="C5" sqref="C5:D5"/>
    </sheetView>
  </sheetViews>
  <sheetFormatPr defaultColWidth="8.796875" defaultRowHeight="15.6" x14ac:dyDescent="0.3"/>
  <cols>
    <col min="1" max="1" width="2.19921875" customWidth="1"/>
    <col min="2" max="2" width="6.5" bestFit="1" customWidth="1"/>
    <col min="3" max="3" width="8.796875" bestFit="1" customWidth="1"/>
    <col min="4" max="4" width="13.796875" bestFit="1" customWidth="1"/>
    <col min="5" max="5" width="7.796875" bestFit="1" customWidth="1"/>
    <col min="6" max="7" width="4" customWidth="1"/>
    <col min="8" max="9" width="3.69921875" customWidth="1"/>
    <col min="10" max="10" width="3.796875" customWidth="1"/>
    <col min="11" max="11" width="3.5" customWidth="1"/>
    <col min="12" max="12" width="4.19921875" customWidth="1"/>
    <col min="13" max="13" width="3.796875" customWidth="1"/>
    <col min="14" max="15" width="5.796875" customWidth="1"/>
    <col min="16" max="16" width="5.796875" bestFit="1" customWidth="1"/>
    <col min="17" max="17" width="7.296875" customWidth="1"/>
    <col min="18" max="18" width="7.5" customWidth="1"/>
    <col min="19" max="19" width="5.69921875" customWidth="1"/>
    <col min="20" max="20" width="6.296875" customWidth="1"/>
    <col min="21" max="21" width="6" customWidth="1"/>
    <col min="22" max="22" width="0.5" customWidth="1"/>
    <col min="23" max="23" width="6.796875" customWidth="1"/>
    <col min="24" max="24" width="0.5" customWidth="1"/>
    <col min="25" max="25" width="6.5" customWidth="1"/>
    <col min="26" max="26" width="6.69921875" customWidth="1"/>
    <col min="27" max="28" width="6.796875" customWidth="1"/>
  </cols>
  <sheetData>
    <row r="1" spans="1:29" ht="23.4" x14ac:dyDescent="0.45">
      <c r="A1" s="1">
        <v>2014</v>
      </c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6" t="s">
        <v>0</v>
      </c>
      <c r="R1" s="1">
        <v>2020</v>
      </c>
    </row>
    <row r="2" spans="1:29" ht="21" x14ac:dyDescent="0.4">
      <c r="A2" s="17" t="s">
        <v>34</v>
      </c>
    </row>
    <row r="3" spans="1:29" ht="23.4" x14ac:dyDescent="0.45">
      <c r="A3" t="s">
        <v>92</v>
      </c>
      <c r="O3" s="7" t="s">
        <v>2</v>
      </c>
      <c r="S3" s="7" t="s">
        <v>3</v>
      </c>
      <c r="W3" s="7" t="s">
        <v>4</v>
      </c>
      <c r="AA3" s="7"/>
    </row>
    <row r="4" spans="1:29" ht="132.6" x14ac:dyDescent="0.3">
      <c r="A4" s="8" t="s">
        <v>5</v>
      </c>
      <c r="B4" t="s">
        <v>6</v>
      </c>
      <c r="C4" t="s">
        <v>7</v>
      </c>
      <c r="D4" t="s">
        <v>8</v>
      </c>
      <c r="E4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5" t="s">
        <v>27</v>
      </c>
      <c r="O4" s="9" t="s">
        <v>18</v>
      </c>
      <c r="P4" s="10" t="s">
        <v>19</v>
      </c>
      <c r="Q4" s="11" t="s">
        <v>20</v>
      </c>
      <c r="R4" s="16" t="s">
        <v>28</v>
      </c>
      <c r="S4" t="s">
        <v>21</v>
      </c>
      <c r="T4" t="s">
        <v>22</v>
      </c>
      <c r="U4" s="16" t="s">
        <v>29</v>
      </c>
      <c r="V4" s="14"/>
      <c r="W4" s="13" t="s">
        <v>23</v>
      </c>
      <c r="Z4" s="12"/>
      <c r="AA4" s="12"/>
      <c r="AB4" s="12"/>
      <c r="AC4" s="12"/>
    </row>
    <row r="5" spans="1:29" x14ac:dyDescent="0.3">
      <c r="A5">
        <v>1</v>
      </c>
      <c r="B5" t="s">
        <v>125</v>
      </c>
      <c r="C5" t="s">
        <v>38</v>
      </c>
      <c r="D5" t="s">
        <v>35</v>
      </c>
      <c r="E5" t="s">
        <v>37</v>
      </c>
      <c r="F5" s="21">
        <v>2</v>
      </c>
      <c r="G5" s="21">
        <v>3</v>
      </c>
      <c r="H5" s="21">
        <v>4</v>
      </c>
      <c r="I5" s="21">
        <v>2.5</v>
      </c>
      <c r="J5" s="21">
        <v>2</v>
      </c>
      <c r="K5" s="21">
        <v>3</v>
      </c>
      <c r="L5" s="21">
        <v>3</v>
      </c>
      <c r="M5" s="21">
        <v>5.5</v>
      </c>
      <c r="N5" s="25">
        <f t="shared" ref="N5:N12" si="0">SUM(F5:M5)</f>
        <v>25</v>
      </c>
      <c r="O5" s="20">
        <v>12.89</v>
      </c>
      <c r="P5" s="20">
        <v>12.35</v>
      </c>
      <c r="Q5" s="24">
        <f>SUM(O5+P5)</f>
        <v>25.240000000000002</v>
      </c>
      <c r="R5" s="22">
        <f>SUM(Q5*2.20462*2)</f>
        <v>111.2892176</v>
      </c>
      <c r="S5" s="20">
        <v>31</v>
      </c>
      <c r="T5" s="20">
        <v>29.5</v>
      </c>
      <c r="U5" s="24">
        <f>SUM(S5:T5)</f>
        <v>60.5</v>
      </c>
      <c r="V5" s="24"/>
      <c r="W5" s="24">
        <f>SUM(N5+R5+U5)</f>
        <v>196.7892176</v>
      </c>
      <c r="Y5" t="s">
        <v>132</v>
      </c>
      <c r="Z5" s="12"/>
      <c r="AA5" s="12"/>
      <c r="AB5" s="12"/>
      <c r="AC5" s="12"/>
    </row>
    <row r="6" spans="1:29" x14ac:dyDescent="0.3">
      <c r="A6">
        <v>2</v>
      </c>
      <c r="B6" t="s">
        <v>122</v>
      </c>
      <c r="C6" t="s">
        <v>74</v>
      </c>
      <c r="D6" t="s">
        <v>45</v>
      </c>
      <c r="E6" t="s">
        <v>38</v>
      </c>
      <c r="F6" s="21">
        <v>2</v>
      </c>
      <c r="G6" s="21">
        <v>5</v>
      </c>
      <c r="H6" s="21">
        <v>4</v>
      </c>
      <c r="I6" s="21">
        <v>4.5</v>
      </c>
      <c r="J6" s="21">
        <v>4.5</v>
      </c>
      <c r="K6" s="21">
        <v>5</v>
      </c>
      <c r="L6" s="21">
        <v>2.5</v>
      </c>
      <c r="M6" s="21">
        <v>7</v>
      </c>
      <c r="N6" s="25">
        <f t="shared" si="0"/>
        <v>34.5</v>
      </c>
      <c r="O6" s="20">
        <v>9.91</v>
      </c>
      <c r="P6" s="20">
        <v>9.32</v>
      </c>
      <c r="Q6" s="24">
        <f>SUM(O6:P6)</f>
        <v>19.23</v>
      </c>
      <c r="R6" s="22">
        <f>SUM(Q6*2.20462*2)</f>
        <v>84.789685199999994</v>
      </c>
      <c r="S6" s="20">
        <v>29.5</v>
      </c>
      <c r="T6" s="20">
        <v>27.75</v>
      </c>
      <c r="U6" s="24">
        <f>SUM(S6:T6)</f>
        <v>57.25</v>
      </c>
      <c r="V6" s="24"/>
      <c r="W6" s="24">
        <f>SUM(N6+R6+U6)</f>
        <v>176.53968520000001</v>
      </c>
      <c r="Y6" t="s">
        <v>136</v>
      </c>
      <c r="Z6" s="12"/>
      <c r="AA6" s="12"/>
      <c r="AB6" s="12"/>
      <c r="AC6" s="12"/>
    </row>
    <row r="7" spans="1:29" x14ac:dyDescent="0.3">
      <c r="A7">
        <v>3</v>
      </c>
      <c r="B7" t="s">
        <v>123</v>
      </c>
      <c r="C7" t="s">
        <v>129</v>
      </c>
      <c r="D7" t="s">
        <v>45</v>
      </c>
      <c r="E7" t="s">
        <v>66</v>
      </c>
      <c r="F7" s="21">
        <v>2</v>
      </c>
      <c r="G7" s="21">
        <v>4</v>
      </c>
      <c r="H7" s="21">
        <v>3</v>
      </c>
      <c r="I7" s="21">
        <v>1.5</v>
      </c>
      <c r="J7" s="21">
        <v>3</v>
      </c>
      <c r="K7" s="21">
        <v>2.5</v>
      </c>
      <c r="L7" s="21">
        <v>2</v>
      </c>
      <c r="M7" s="21">
        <v>3.5</v>
      </c>
      <c r="N7" s="25">
        <f t="shared" si="0"/>
        <v>21.5</v>
      </c>
      <c r="O7" s="20">
        <v>11.61</v>
      </c>
      <c r="P7" s="21">
        <v>10.25</v>
      </c>
      <c r="Q7" s="24">
        <f>SUM(O7+P7)</f>
        <v>21.86</v>
      </c>
      <c r="R7" s="22">
        <f>SUM(Q7*2.20462*2)</f>
        <v>96.385986399999993</v>
      </c>
      <c r="S7" s="20">
        <v>29.25</v>
      </c>
      <c r="T7" s="20">
        <v>26.5</v>
      </c>
      <c r="U7" s="24">
        <f>SUM(S7:T7)</f>
        <v>55.75</v>
      </c>
      <c r="V7" s="24"/>
      <c r="W7" s="24">
        <f>SUM(N7+R7+U7)</f>
        <v>173.63598639999998</v>
      </c>
      <c r="Y7" t="s">
        <v>137</v>
      </c>
      <c r="Z7" s="12"/>
      <c r="AA7" s="12"/>
      <c r="AB7" s="12"/>
      <c r="AC7" s="12"/>
    </row>
    <row r="8" spans="1:29" x14ac:dyDescent="0.3">
      <c r="A8">
        <v>4</v>
      </c>
      <c r="B8" t="s">
        <v>124</v>
      </c>
      <c r="C8" t="s">
        <v>36</v>
      </c>
      <c r="D8" t="s">
        <v>45</v>
      </c>
      <c r="E8" t="s">
        <v>57</v>
      </c>
      <c r="F8" s="21">
        <v>3</v>
      </c>
      <c r="G8" s="21">
        <v>5</v>
      </c>
      <c r="H8" s="21">
        <v>4</v>
      </c>
      <c r="I8" s="21">
        <v>4.5</v>
      </c>
      <c r="J8" s="21">
        <v>4.5</v>
      </c>
      <c r="K8" s="21">
        <v>5</v>
      </c>
      <c r="L8" s="21">
        <v>2</v>
      </c>
      <c r="M8" s="21">
        <v>6.5</v>
      </c>
      <c r="N8" s="25">
        <f t="shared" si="0"/>
        <v>34.5</v>
      </c>
      <c r="O8" s="20">
        <v>9.01</v>
      </c>
      <c r="P8" s="20">
        <v>9</v>
      </c>
      <c r="Q8" s="24">
        <f>SUM(O8+P8)</f>
        <v>18.009999999999998</v>
      </c>
      <c r="R8" s="22">
        <f>SUM(Q8*2.20462*2)</f>
        <v>79.410412399999984</v>
      </c>
      <c r="S8" s="20">
        <v>26.75</v>
      </c>
      <c r="T8" s="20">
        <v>27</v>
      </c>
      <c r="U8" s="24">
        <f>SUM(S8:T8)</f>
        <v>53.75</v>
      </c>
      <c r="V8" s="24"/>
      <c r="W8" s="24">
        <f>SUM(N8+R8+U8)</f>
        <v>167.66041239999998</v>
      </c>
      <c r="Y8" t="s">
        <v>137</v>
      </c>
      <c r="Z8" s="12"/>
      <c r="AA8" s="12"/>
      <c r="AB8" s="12"/>
      <c r="AC8" s="12"/>
    </row>
    <row r="9" spans="1:29" x14ac:dyDescent="0.3">
      <c r="A9">
        <v>5</v>
      </c>
      <c r="B9" t="s">
        <v>126</v>
      </c>
      <c r="C9" t="s">
        <v>130</v>
      </c>
      <c r="D9" t="s">
        <v>40</v>
      </c>
      <c r="E9" t="s">
        <v>131</v>
      </c>
      <c r="F9" s="21">
        <v>1</v>
      </c>
      <c r="G9" s="21">
        <v>5</v>
      </c>
      <c r="H9" s="21">
        <v>3.5</v>
      </c>
      <c r="I9" s="21">
        <v>3.5</v>
      </c>
      <c r="J9" s="21">
        <v>2.5</v>
      </c>
      <c r="K9" s="21">
        <v>3</v>
      </c>
      <c r="L9" s="21">
        <v>2</v>
      </c>
      <c r="M9" s="21">
        <v>3.5</v>
      </c>
      <c r="N9" s="25">
        <f t="shared" si="0"/>
        <v>24</v>
      </c>
      <c r="O9">
        <v>10.220000000000001</v>
      </c>
      <c r="P9">
        <v>10.48</v>
      </c>
      <c r="Q9" s="24">
        <v>20.7</v>
      </c>
      <c r="R9" s="12">
        <v>91.27</v>
      </c>
      <c r="S9" s="20">
        <v>24</v>
      </c>
      <c r="T9" s="20">
        <v>24.5</v>
      </c>
      <c r="U9" s="24">
        <v>48.5</v>
      </c>
      <c r="W9" s="17">
        <v>163.27000000000001</v>
      </c>
      <c r="Y9" t="s">
        <v>63</v>
      </c>
      <c r="Z9" s="12"/>
    </row>
    <row r="10" spans="1:29" x14ac:dyDescent="0.3">
      <c r="A10">
        <v>6</v>
      </c>
      <c r="B10" t="s">
        <v>128</v>
      </c>
      <c r="C10" t="s">
        <v>150</v>
      </c>
      <c r="D10" t="s">
        <v>135</v>
      </c>
      <c r="E10" t="s">
        <v>155</v>
      </c>
      <c r="F10" s="21">
        <v>2</v>
      </c>
      <c r="G10" s="21">
        <v>2.5</v>
      </c>
      <c r="H10" s="21">
        <v>3</v>
      </c>
      <c r="I10" s="21">
        <v>4</v>
      </c>
      <c r="J10" s="21">
        <v>3</v>
      </c>
      <c r="K10" s="21">
        <v>3.5</v>
      </c>
      <c r="L10" s="21">
        <v>2.5</v>
      </c>
      <c r="M10" s="21">
        <v>3</v>
      </c>
      <c r="N10" s="25">
        <f t="shared" si="0"/>
        <v>23.5</v>
      </c>
      <c r="O10">
        <v>9.25</v>
      </c>
      <c r="P10">
        <v>9.1300000000000008</v>
      </c>
      <c r="Q10" s="17">
        <v>18.38</v>
      </c>
      <c r="R10" s="12">
        <v>81.040000000000006</v>
      </c>
      <c r="S10" s="20">
        <v>27.75</v>
      </c>
      <c r="T10" s="20">
        <v>27.5</v>
      </c>
      <c r="U10" s="17">
        <v>55.25</v>
      </c>
      <c r="W10" s="17">
        <v>159.79</v>
      </c>
      <c r="Y10" t="s">
        <v>63</v>
      </c>
      <c r="Z10" s="12"/>
    </row>
    <row r="11" spans="1:29" x14ac:dyDescent="0.3">
      <c r="A11">
        <v>7</v>
      </c>
      <c r="B11" t="s">
        <v>127</v>
      </c>
      <c r="C11" t="s">
        <v>133</v>
      </c>
      <c r="D11" t="s">
        <v>40</v>
      </c>
      <c r="E11" t="s">
        <v>134</v>
      </c>
      <c r="F11" s="21">
        <v>2</v>
      </c>
      <c r="G11" s="21">
        <v>4</v>
      </c>
      <c r="H11" s="21">
        <v>3</v>
      </c>
      <c r="I11" s="21">
        <v>2.5</v>
      </c>
      <c r="J11" s="21">
        <v>2.5</v>
      </c>
      <c r="K11" s="21">
        <v>3.5</v>
      </c>
      <c r="L11" s="21">
        <v>1.5</v>
      </c>
      <c r="M11" s="21">
        <v>4</v>
      </c>
      <c r="N11" s="25">
        <f t="shared" si="0"/>
        <v>23</v>
      </c>
      <c r="O11" s="20">
        <v>9.3000000000000007</v>
      </c>
      <c r="P11">
        <v>9.08</v>
      </c>
      <c r="Q11" s="24">
        <v>18.38</v>
      </c>
      <c r="R11" s="12">
        <v>81.040000000000006</v>
      </c>
      <c r="S11" s="20">
        <v>25.25</v>
      </c>
      <c r="T11" s="20">
        <v>25</v>
      </c>
      <c r="U11" s="24">
        <v>50.25</v>
      </c>
      <c r="W11" s="17">
        <v>154.29</v>
      </c>
      <c r="Y11" t="s">
        <v>137</v>
      </c>
      <c r="Z11" s="12"/>
    </row>
    <row r="12" spans="1:29" x14ac:dyDescent="0.3">
      <c r="A12">
        <v>8</v>
      </c>
      <c r="B12" t="s">
        <v>149</v>
      </c>
      <c r="C12" t="s">
        <v>151</v>
      </c>
      <c r="D12" t="s">
        <v>135</v>
      </c>
      <c r="F12" s="21">
        <v>2</v>
      </c>
      <c r="G12" s="21">
        <v>0.5</v>
      </c>
      <c r="H12" s="21">
        <v>3</v>
      </c>
      <c r="I12" s="21">
        <v>4</v>
      </c>
      <c r="J12" s="21">
        <v>2</v>
      </c>
      <c r="K12" s="21">
        <v>1.5</v>
      </c>
      <c r="L12" s="21">
        <v>1</v>
      </c>
      <c r="M12" s="21">
        <v>4</v>
      </c>
      <c r="N12" s="25">
        <f t="shared" si="0"/>
        <v>18</v>
      </c>
      <c r="O12">
        <v>9.64</v>
      </c>
      <c r="P12">
        <v>10.17</v>
      </c>
      <c r="Q12" s="24">
        <v>19.809999999999999</v>
      </c>
      <c r="R12" s="12">
        <v>87.35</v>
      </c>
      <c r="S12" s="20">
        <v>24</v>
      </c>
      <c r="T12" s="20">
        <v>24.5</v>
      </c>
      <c r="U12" s="24">
        <v>48.5</v>
      </c>
      <c r="W12" s="17">
        <v>153.85</v>
      </c>
      <c r="Y12" t="s">
        <v>137</v>
      </c>
      <c r="Z12" s="12"/>
    </row>
    <row r="13" spans="1:29" x14ac:dyDescent="0.3">
      <c r="Z13" s="12"/>
    </row>
    <row r="16" spans="1:29" x14ac:dyDescent="0.3">
      <c r="A16" t="s">
        <v>24</v>
      </c>
    </row>
    <row r="17" spans="1:1" x14ac:dyDescent="0.3">
      <c r="A17" t="s">
        <v>25</v>
      </c>
    </row>
    <row r="18" spans="1:1" x14ac:dyDescent="0.3">
      <c r="A18" t="s">
        <v>26</v>
      </c>
    </row>
  </sheetData>
  <sortState ref="A5:AC8">
    <sortCondition ref="A5"/>
  </sortState>
  <phoneticPr fontId="10" type="noConversion"/>
  <pageMargins left="0.75000000000000011" right="0.75000000000000011" top="1" bottom="1" header="0.5" footer="0.5"/>
  <pageSetup paperSize="9" scale="9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3"/>
  <sheetViews>
    <sheetView topLeftCell="B1" zoomScale="125" zoomScaleNormal="125" zoomScalePageLayoutView="125" workbookViewId="0">
      <selection activeCell="G8" sqref="G8"/>
    </sheetView>
  </sheetViews>
  <sheetFormatPr defaultColWidth="11" defaultRowHeight="15.6" x14ac:dyDescent="0.3"/>
  <cols>
    <col min="3" max="3" width="14.19921875" customWidth="1"/>
    <col min="4" max="4" width="19.296875" customWidth="1"/>
    <col min="5" max="5" width="10.796875" customWidth="1"/>
    <col min="6" max="6" width="10.19921875" customWidth="1"/>
  </cols>
  <sheetData>
    <row r="1" spans="1:6" ht="21" x14ac:dyDescent="0.4">
      <c r="A1" t="s">
        <v>68</v>
      </c>
      <c r="C1" s="19" t="s">
        <v>50</v>
      </c>
      <c r="E1" s="2"/>
      <c r="F1" s="2">
        <v>2020</v>
      </c>
    </row>
    <row r="3" spans="1:6" x14ac:dyDescent="0.3">
      <c r="A3" t="s">
        <v>43</v>
      </c>
    </row>
    <row r="4" spans="1:6" x14ac:dyDescent="0.3">
      <c r="B4" t="s">
        <v>6</v>
      </c>
      <c r="C4" t="s">
        <v>7</v>
      </c>
      <c r="D4" t="s">
        <v>8</v>
      </c>
      <c r="E4" t="s">
        <v>9</v>
      </c>
      <c r="F4" t="s">
        <v>44</v>
      </c>
    </row>
    <row r="5" spans="1:6" x14ac:dyDescent="0.3">
      <c r="F5" s="18"/>
    </row>
    <row r="6" spans="1:6" x14ac:dyDescent="0.3">
      <c r="F6" s="18"/>
    </row>
    <row r="7" spans="1:6" x14ac:dyDescent="0.3">
      <c r="F7" s="18"/>
    </row>
    <row r="8" spans="1:6" x14ac:dyDescent="0.3">
      <c r="A8" t="s">
        <v>47</v>
      </c>
    </row>
    <row r="10" spans="1:6" x14ac:dyDescent="0.3">
      <c r="F10" s="18"/>
    </row>
    <row r="11" spans="1:6" x14ac:dyDescent="0.3">
      <c r="F11" s="18"/>
    </row>
    <row r="12" spans="1:6" x14ac:dyDescent="0.3">
      <c r="F12" s="18"/>
    </row>
    <row r="13" spans="1:6" x14ac:dyDescent="0.3">
      <c r="A13" t="s">
        <v>69</v>
      </c>
      <c r="F13" s="18"/>
    </row>
    <row r="15" spans="1:6" x14ac:dyDescent="0.3">
      <c r="F15" s="18"/>
    </row>
    <row r="16" spans="1:6" x14ac:dyDescent="0.3">
      <c r="F16" s="18"/>
    </row>
    <row r="17" spans="6:6" x14ac:dyDescent="0.3">
      <c r="F17" s="18"/>
    </row>
    <row r="21" spans="6:6" x14ac:dyDescent="0.3">
      <c r="F21" s="18"/>
    </row>
    <row r="22" spans="6:6" x14ac:dyDescent="0.3">
      <c r="F22" s="18"/>
    </row>
    <row r="23" spans="6:6" x14ac:dyDescent="0.3">
      <c r="F23" s="18"/>
    </row>
  </sheetData>
  <phoneticPr fontId="10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F11" sqref="F11"/>
    </sheetView>
  </sheetViews>
  <sheetFormatPr defaultRowHeight="15.6" x14ac:dyDescent="0.3"/>
  <sheetData>
    <row r="2" spans="1:6" ht="28.8" x14ac:dyDescent="0.55000000000000004">
      <c r="A2" s="27" t="s">
        <v>156</v>
      </c>
    </row>
    <row r="3" spans="1:6" x14ac:dyDescent="0.3">
      <c r="F3" t="s">
        <v>158</v>
      </c>
    </row>
    <row r="8" spans="1:6" ht="28.8" x14ac:dyDescent="0.55000000000000004">
      <c r="A8" s="27" t="s">
        <v>157</v>
      </c>
      <c r="F8" s="28" t="s">
        <v>159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</vt:lpstr>
      <vt:lpstr>Class 2Yr</vt:lpstr>
      <vt:lpstr>Class 3Yr</vt:lpstr>
      <vt:lpstr>Class 4Yr</vt:lpstr>
      <vt:lpstr>Class 5Yr</vt:lpstr>
      <vt:lpstr>Class 6yr</vt:lpstr>
      <vt:lpstr>Open Class</vt:lpstr>
      <vt:lpstr>Hard Antler</vt:lpstr>
      <vt:lpstr>Champ of Champions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Travers</dc:creator>
  <cp:lastModifiedBy>Windows User</cp:lastModifiedBy>
  <cp:lastPrinted>2020-01-31T21:06:30Z</cp:lastPrinted>
  <dcterms:created xsi:type="dcterms:W3CDTF">2014-12-16T22:52:12Z</dcterms:created>
  <dcterms:modified xsi:type="dcterms:W3CDTF">2020-02-02T08:13:42Z</dcterms:modified>
</cp:coreProperties>
</file>